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afilipacandido/Downloads/"/>
    </mc:Choice>
  </mc:AlternateContent>
  <xr:revisionPtr revIDLastSave="0" documentId="13_ncr:1_{21CD3965-4973-2C45-8211-6B5573E03D9B}" xr6:coauthVersionLast="47" xr6:coauthVersionMax="47" xr10:uidLastSave="{00000000-0000-0000-0000-000000000000}"/>
  <bookViews>
    <workbookView xWindow="12860" yWindow="460" windowWidth="15940" windowHeight="16220" xr2:uid="{42C611DB-4CE7-9A44-8865-45198E0BBC19}"/>
  </bookViews>
  <sheets>
    <sheet name="Figura 1" sheetId="3" r:id="rId1"/>
    <sheet name="Figura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6" i="2" l="1"/>
  <c r="Z15" i="2"/>
  <c r="AA16" i="2"/>
  <c r="AA8" i="2"/>
  <c r="AA9" i="2"/>
  <c r="AA10" i="2"/>
  <c r="AA11" i="2"/>
  <c r="AA12" i="2"/>
  <c r="AA13" i="2"/>
  <c r="AA14" i="2"/>
  <c r="AA15" i="2"/>
  <c r="AA7" i="2"/>
  <c r="Z8" i="2"/>
  <c r="Z9" i="2"/>
  <c r="Z10" i="2"/>
  <c r="Z11" i="2"/>
  <c r="Z12" i="2"/>
  <c r="Z13" i="2"/>
  <c r="Z14" i="2"/>
  <c r="Z7" i="2"/>
  <c r="Y8" i="2"/>
  <c r="Y9" i="2"/>
  <c r="Y10" i="2"/>
  <c r="Y11" i="2"/>
  <c r="Y12" i="2"/>
  <c r="Y13" i="2"/>
  <c r="Y14" i="2"/>
  <c r="Y15" i="2"/>
  <c r="Y16" i="2"/>
  <c r="Y7" i="2"/>
  <c r="X7" i="2"/>
  <c r="S16" i="2"/>
  <c r="R16" i="2"/>
  <c r="Q16" i="2"/>
  <c r="P16" i="2"/>
  <c r="P15" i="2"/>
  <c r="S15" i="2"/>
  <c r="R15" i="2"/>
  <c r="Q15" i="2"/>
  <c r="S12" i="2"/>
  <c r="R12" i="2"/>
  <c r="Q12" i="2"/>
  <c r="P12" i="2"/>
  <c r="S9" i="2"/>
  <c r="R9" i="2"/>
  <c r="Q9" i="2"/>
  <c r="P9" i="2"/>
  <c r="O16" i="2"/>
  <c r="N15" i="2"/>
  <c r="O13" i="2"/>
  <c r="N12" i="2"/>
  <c r="O10" i="2"/>
  <c r="N9" i="2"/>
  <c r="N16" i="2" s="1"/>
  <c r="O7" i="2"/>
  <c r="Z10" i="3"/>
  <c r="Z11" i="3"/>
  <c r="Z12" i="3"/>
  <c r="AA12" i="3"/>
  <c r="AA8" i="3"/>
  <c r="AA9" i="3"/>
  <c r="AA10" i="3"/>
  <c r="AA11" i="3"/>
  <c r="AA7" i="3"/>
  <c r="Z8" i="3"/>
  <c r="Z9" i="3"/>
  <c r="Z7" i="3"/>
  <c r="P12" i="3"/>
  <c r="Q12" i="3"/>
  <c r="Q9" i="3"/>
  <c r="P9" i="3"/>
  <c r="R12" i="3"/>
  <c r="S12" i="3"/>
  <c r="S9" i="3"/>
  <c r="R9" i="3"/>
  <c r="M16" i="2"/>
  <c r="K16" i="2"/>
  <c r="I16" i="2"/>
  <c r="G16" i="2"/>
  <c r="L15" i="2"/>
  <c r="X15" i="2" s="1"/>
  <c r="J15" i="2"/>
  <c r="W15" i="2" s="1"/>
  <c r="H15" i="2"/>
  <c r="V15" i="2" s="1"/>
  <c r="F15" i="2"/>
  <c r="U15" i="2" s="1"/>
  <c r="E15" i="2"/>
  <c r="D15" i="2"/>
  <c r="X14" i="2"/>
  <c r="W14" i="2"/>
  <c r="V14" i="2"/>
  <c r="U14" i="2"/>
  <c r="T14" i="2"/>
  <c r="T13" i="2"/>
  <c r="M13" i="2"/>
  <c r="X13" i="2" s="1"/>
  <c r="K13" i="2"/>
  <c r="W13" i="2" s="1"/>
  <c r="I13" i="2"/>
  <c r="V13" i="2" s="1"/>
  <c r="G13" i="2"/>
  <c r="U13" i="2" s="1"/>
  <c r="L12" i="2"/>
  <c r="X12" i="2" s="1"/>
  <c r="J12" i="2"/>
  <c r="W12" i="2" s="1"/>
  <c r="H12" i="2"/>
  <c r="V12" i="2" s="1"/>
  <c r="F12" i="2"/>
  <c r="U12" i="2" s="1"/>
  <c r="E12" i="2"/>
  <c r="T12" i="2" s="1"/>
  <c r="D12" i="2"/>
  <c r="X11" i="2"/>
  <c r="W11" i="2"/>
  <c r="V11" i="2"/>
  <c r="U11" i="2"/>
  <c r="T11" i="2"/>
  <c r="T10" i="2"/>
  <c r="M10" i="2"/>
  <c r="X10" i="2" s="1"/>
  <c r="K10" i="2"/>
  <c r="W10" i="2" s="1"/>
  <c r="I10" i="2"/>
  <c r="V10" i="2" s="1"/>
  <c r="G10" i="2"/>
  <c r="U10" i="2" s="1"/>
  <c r="U9" i="2"/>
  <c r="L9" i="2"/>
  <c r="X9" i="2" s="1"/>
  <c r="J9" i="2"/>
  <c r="J16" i="2" s="1"/>
  <c r="H9" i="2"/>
  <c r="V9" i="2" s="1"/>
  <c r="F9" i="2"/>
  <c r="E9" i="2"/>
  <c r="E16" i="2" s="1"/>
  <c r="D9" i="2"/>
  <c r="D16" i="2" s="1"/>
  <c r="X8" i="2"/>
  <c r="W8" i="2"/>
  <c r="V8" i="2"/>
  <c r="U8" i="2"/>
  <c r="T8" i="2"/>
  <c r="T7" i="2"/>
  <c r="M7" i="2"/>
  <c r="K7" i="2"/>
  <c r="W7" i="2" s="1"/>
  <c r="I7" i="2"/>
  <c r="V7" i="2" s="1"/>
  <c r="G7" i="2"/>
  <c r="U7" i="2" s="1"/>
  <c r="F16" i="2" l="1"/>
  <c r="U16" i="2" s="1"/>
  <c r="T9" i="2"/>
  <c r="T15" i="2"/>
  <c r="T16" i="2"/>
  <c r="W16" i="2"/>
  <c r="H16" i="2"/>
  <c r="V16" i="2" s="1"/>
  <c r="L16" i="2"/>
  <c r="X16" i="2" s="1"/>
  <c r="W9" i="2"/>
</calcChain>
</file>

<file path=xl/sharedStrings.xml><?xml version="1.0" encoding="utf-8"?>
<sst xmlns="http://schemas.openxmlformats.org/spreadsheetml/2006/main" count="95" uniqueCount="38">
  <si>
    <t>2011/12</t>
  </si>
  <si>
    <t>2012/13</t>
  </si>
  <si>
    <t>2013/14</t>
  </si>
  <si>
    <t>2014/15</t>
  </si>
  <si>
    <t>2015/16</t>
  </si>
  <si>
    <t>2016/17</t>
  </si>
  <si>
    <t>Estrangeiros</t>
  </si>
  <si>
    <t>Portugueses</t>
  </si>
  <si>
    <t>Observatório das Desigualdades</t>
  </si>
  <si>
    <t>número</t>
  </si>
  <si>
    <t>taxas de aprovação (percentagem)</t>
  </si>
  <si>
    <t>matriculas</t>
  </si>
  <si>
    <t>transições</t>
  </si>
  <si>
    <t>1ºCEB</t>
  </si>
  <si>
    <t xml:space="preserve">Total </t>
  </si>
  <si>
    <t>2ºCEB</t>
  </si>
  <si>
    <t>3ºCEB</t>
  </si>
  <si>
    <t>2011/2012</t>
  </si>
  <si>
    <t>2012/2013</t>
  </si>
  <si>
    <t>2013/2014</t>
  </si>
  <si>
    <t>2014/2015</t>
  </si>
  <si>
    <t>2015/2016</t>
  </si>
  <si>
    <t>2016/2017</t>
  </si>
  <si>
    <t xml:space="preserve">Matrículas </t>
  </si>
  <si>
    <t xml:space="preserve">Transições </t>
  </si>
  <si>
    <t>Nacionalidade portuguesa</t>
  </si>
  <si>
    <t>Nacionalidade estrangeira</t>
  </si>
  <si>
    <t>Total</t>
  </si>
  <si>
    <t>Ensino secundário</t>
  </si>
  <si>
    <t>Fonte: DGEEC/MEC (apuramentos pelo Observatório das Desigualdades)</t>
  </si>
  <si>
    <r>
      <rPr>
        <b/>
        <sz val="8"/>
        <rFont val="Arial"/>
        <family val="2"/>
      </rPr>
      <t xml:space="preserve">Figura 1 </t>
    </r>
    <r>
      <rPr>
        <sz val="8"/>
        <rFont val="Arial"/>
        <family val="2"/>
      </rPr>
      <t>Evolução das taxas de aprovação nos ensinos básico e secundário,  em Portugal Continental (2011/12-2016/17).</t>
    </r>
  </si>
  <si>
    <t xml:space="preserve">Ensino básico </t>
  </si>
  <si>
    <t>2017/2018</t>
  </si>
  <si>
    <t>2018/2019</t>
  </si>
  <si>
    <t>2017/18</t>
  </si>
  <si>
    <t>2018/19</t>
  </si>
  <si>
    <t>2'017/18</t>
  </si>
  <si>
    <r>
      <rPr>
        <b/>
        <sz val="8"/>
        <rFont val="Arial"/>
        <family val="2"/>
      </rPr>
      <t xml:space="preserve">Figura 2 </t>
    </r>
    <r>
      <rPr>
        <sz val="8"/>
        <rFont val="Arial"/>
        <family val="2"/>
      </rPr>
      <t>Evolução das taxas de aprovação dos alunos de nacionalidade portuguesa e estrangeira, por ciclo de escolaridade, em Portugal Continental (2011/12 – 2018/19)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</si>
</sst>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C00000"/>
      <name val="Arial"/>
      <family val="2"/>
    </font>
    <font>
      <b/>
      <sz val="8"/>
      <color theme="3" tint="-0.499984740745262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indexed="64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ck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8" fillId="0" borderId="0"/>
  </cellStyleXfs>
  <cellXfs count="88">
    <xf numFmtId="0" fontId="0" fillId="0" borderId="0" xfId="0"/>
    <xf numFmtId="3" fontId="2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 indent="1"/>
    </xf>
    <xf numFmtId="0" fontId="5" fillId="0" borderId="0" xfId="2" applyFont="1" applyAlignment="1">
      <alignment horizontal="right" vertical="center" indent="1"/>
    </xf>
    <xf numFmtId="0" fontId="1" fillId="0" borderId="0" xfId="1"/>
    <xf numFmtId="3" fontId="6" fillId="0" borderId="0" xfId="1" applyNumberFormat="1" applyFont="1" applyAlignment="1">
      <alignment vertical="center"/>
    </xf>
    <xf numFmtId="0" fontId="6" fillId="0" borderId="1" xfId="1" applyFont="1" applyBorder="1"/>
    <xf numFmtId="0" fontId="6" fillId="0" borderId="2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3" fontId="9" fillId="0" borderId="1" xfId="3" applyNumberFormat="1" applyFont="1" applyBorder="1" applyAlignment="1">
      <alignment horizontal="right" vertical="center" indent="1"/>
    </xf>
    <xf numFmtId="3" fontId="9" fillId="0" borderId="3" xfId="3" applyNumberFormat="1" applyFont="1" applyBorder="1" applyAlignment="1">
      <alignment horizontal="right" vertical="center" indent="1"/>
    </xf>
    <xf numFmtId="3" fontId="9" fillId="0" borderId="4" xfId="3" applyNumberFormat="1" applyFont="1" applyBorder="1" applyAlignment="1">
      <alignment horizontal="right" vertical="center" indent="1"/>
    </xf>
    <xf numFmtId="3" fontId="6" fillId="0" borderId="4" xfId="1" applyNumberFormat="1" applyFont="1" applyBorder="1" applyAlignment="1">
      <alignment horizontal="right" indent="1"/>
    </xf>
    <xf numFmtId="3" fontId="6" fillId="0" borderId="3" xfId="1" applyNumberFormat="1" applyFont="1" applyBorder="1" applyAlignment="1">
      <alignment horizontal="right" indent="1"/>
    </xf>
    <xf numFmtId="3" fontId="9" fillId="0" borderId="2" xfId="3" applyNumberFormat="1" applyFont="1" applyBorder="1" applyAlignment="1">
      <alignment horizontal="right" vertical="center" indent="1"/>
    </xf>
    <xf numFmtId="164" fontId="6" fillId="0" borderId="1" xfId="1" applyNumberFormat="1" applyFont="1" applyBorder="1" applyAlignment="1">
      <alignment horizontal="right" indent="1"/>
    </xf>
    <xf numFmtId="0" fontId="6" fillId="0" borderId="9" xfId="1" applyFont="1" applyBorder="1"/>
    <xf numFmtId="3" fontId="9" fillId="0" borderId="9" xfId="3" applyNumberFormat="1" applyFont="1" applyBorder="1" applyAlignment="1">
      <alignment horizontal="right" vertical="center" indent="1"/>
    </xf>
    <xf numFmtId="3" fontId="9" fillId="0" borderId="10" xfId="3" applyNumberFormat="1" applyFont="1" applyBorder="1" applyAlignment="1">
      <alignment horizontal="right" vertical="center" indent="1"/>
    </xf>
    <xf numFmtId="3" fontId="9" fillId="0" borderId="11" xfId="3" applyNumberFormat="1" applyFont="1" applyBorder="1" applyAlignment="1">
      <alignment horizontal="right" vertical="center" indent="1"/>
    </xf>
    <xf numFmtId="3" fontId="6" fillId="0" borderId="11" xfId="1" applyNumberFormat="1" applyFont="1" applyBorder="1" applyAlignment="1">
      <alignment horizontal="right" indent="1"/>
    </xf>
    <xf numFmtId="3" fontId="6" fillId="0" borderId="10" xfId="1" applyNumberFormat="1" applyFont="1" applyBorder="1" applyAlignment="1">
      <alignment horizontal="right" indent="1"/>
    </xf>
    <xf numFmtId="3" fontId="9" fillId="0" borderId="12" xfId="3" applyNumberFormat="1" applyFont="1" applyBorder="1" applyAlignment="1">
      <alignment horizontal="right" vertical="center" indent="1"/>
    </xf>
    <xf numFmtId="0" fontId="6" fillId="0" borderId="13" xfId="1" applyFont="1" applyBorder="1"/>
    <xf numFmtId="3" fontId="9" fillId="0" borderId="13" xfId="3" applyNumberFormat="1" applyFont="1" applyBorder="1" applyAlignment="1">
      <alignment horizontal="right" vertical="center" indent="1"/>
    </xf>
    <xf numFmtId="3" fontId="9" fillId="0" borderId="14" xfId="3" applyNumberFormat="1" applyFont="1" applyBorder="1" applyAlignment="1">
      <alignment horizontal="right" vertical="center" indent="1"/>
    </xf>
    <xf numFmtId="3" fontId="9" fillId="0" borderId="15" xfId="3" applyNumberFormat="1" applyFont="1" applyBorder="1" applyAlignment="1">
      <alignment horizontal="right" vertical="center" indent="1"/>
    </xf>
    <xf numFmtId="3" fontId="6" fillId="0" borderId="15" xfId="1" applyNumberFormat="1" applyFont="1" applyBorder="1" applyAlignment="1">
      <alignment horizontal="right" indent="1"/>
    </xf>
    <xf numFmtId="3" fontId="6" fillId="0" borderId="14" xfId="1" applyNumberFormat="1" applyFont="1" applyBorder="1" applyAlignment="1">
      <alignment horizontal="right" indent="1"/>
    </xf>
    <xf numFmtId="3" fontId="9" fillId="0" borderId="16" xfId="3" applyNumberFormat="1" applyFont="1" applyBorder="1" applyAlignment="1">
      <alignment horizontal="right" vertical="center" indent="1"/>
    </xf>
    <xf numFmtId="0" fontId="6" fillId="0" borderId="8" xfId="1" applyFont="1" applyBorder="1"/>
    <xf numFmtId="3" fontId="9" fillId="0" borderId="8" xfId="3" applyNumberFormat="1" applyFont="1" applyBorder="1" applyAlignment="1">
      <alignment horizontal="right" vertical="center" indent="1"/>
    </xf>
    <xf numFmtId="3" fontId="9" fillId="0" borderId="17" xfId="3" applyNumberFormat="1" applyFont="1" applyBorder="1" applyAlignment="1">
      <alignment horizontal="right" vertical="center" indent="1"/>
    </xf>
    <xf numFmtId="3" fontId="9" fillId="0" borderId="18" xfId="3" applyNumberFormat="1" applyFont="1" applyBorder="1" applyAlignment="1">
      <alignment horizontal="right" vertical="center" indent="1"/>
    </xf>
    <xf numFmtId="3" fontId="6" fillId="0" borderId="18" xfId="1" applyNumberFormat="1" applyFont="1" applyBorder="1" applyAlignment="1">
      <alignment horizontal="right" indent="1"/>
    </xf>
    <xf numFmtId="3" fontId="6" fillId="0" borderId="17" xfId="1" applyNumberFormat="1" applyFont="1" applyBorder="1" applyAlignment="1">
      <alignment horizontal="right" indent="1"/>
    </xf>
    <xf numFmtId="3" fontId="9" fillId="0" borderId="19" xfId="3" applyNumberFormat="1" applyFont="1" applyBorder="1" applyAlignment="1">
      <alignment horizontal="right" vertical="center" indent="1"/>
    </xf>
    <xf numFmtId="3" fontId="6" fillId="0" borderId="20" xfId="1" applyNumberFormat="1" applyFont="1" applyBorder="1" applyAlignment="1">
      <alignment horizontal="right" indent="1"/>
    </xf>
    <xf numFmtId="3" fontId="6" fillId="0" borderId="21" xfId="1" applyNumberFormat="1" applyFont="1" applyBorder="1" applyAlignment="1">
      <alignment horizontal="right" indent="1"/>
    </xf>
    <xf numFmtId="3" fontId="6" fillId="0" borderId="22" xfId="1" applyNumberFormat="1" applyFont="1" applyBorder="1" applyAlignment="1">
      <alignment horizontal="right" indent="1"/>
    </xf>
    <xf numFmtId="3" fontId="6" fillId="0" borderId="23" xfId="1" applyNumberFormat="1" applyFont="1" applyBorder="1" applyAlignment="1">
      <alignment horizontal="right" indent="1"/>
    </xf>
    <xf numFmtId="164" fontId="6" fillId="0" borderId="20" xfId="1" applyNumberFormat="1" applyFont="1" applyBorder="1" applyAlignment="1">
      <alignment horizontal="right" indent="1"/>
    </xf>
    <xf numFmtId="0" fontId="6" fillId="0" borderId="0" xfId="1" applyFont="1"/>
    <xf numFmtId="0" fontId="1" fillId="0" borderId="0" xfId="1" applyAlignment="1">
      <alignment horizontal="right"/>
    </xf>
    <xf numFmtId="3" fontId="1" fillId="0" borderId="0" xfId="1" applyNumberFormat="1"/>
    <xf numFmtId="164" fontId="6" fillId="0" borderId="24" xfId="1" applyNumberFormat="1" applyFont="1" applyBorder="1" applyAlignment="1">
      <alignment horizontal="right" indent="1"/>
    </xf>
    <xf numFmtId="164" fontId="6" fillId="0" borderId="25" xfId="1" applyNumberFormat="1" applyFont="1" applyBorder="1" applyAlignment="1">
      <alignment horizontal="right" indent="1"/>
    </xf>
    <xf numFmtId="164" fontId="6" fillId="0" borderId="7" xfId="1" applyNumberFormat="1" applyFont="1" applyBorder="1" applyAlignment="1">
      <alignment horizontal="right" indent="1"/>
    </xf>
    <xf numFmtId="164" fontId="6" fillId="0" borderId="8" xfId="1" applyNumberFormat="1" applyFont="1" applyBorder="1" applyAlignment="1">
      <alignment horizontal="right" indent="1"/>
    </xf>
    <xf numFmtId="164" fontId="6" fillId="0" borderId="9" xfId="1" applyNumberFormat="1" applyFont="1" applyBorder="1" applyAlignment="1">
      <alignment horizontal="right" indent="1"/>
    </xf>
    <xf numFmtId="0" fontId="6" fillId="0" borderId="1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6" xfId="1" applyFont="1" applyBorder="1" applyAlignment="1">
      <alignment horizontal="right" vertical="center" indent="1"/>
    </xf>
    <xf numFmtId="0" fontId="6" fillId="0" borderId="8" xfId="1" applyFont="1" applyBorder="1" applyAlignment="1">
      <alignment horizontal="right" vertical="center" indent="1"/>
    </xf>
    <xf numFmtId="3" fontId="3" fillId="0" borderId="0" xfId="1" applyNumberFormat="1" applyFont="1" applyAlignment="1">
      <alignment horizontal="left" vertical="center"/>
    </xf>
    <xf numFmtId="3" fontId="4" fillId="0" borderId="0" xfId="1" applyNumberFormat="1" applyFont="1" applyAlignment="1">
      <alignment horizontal="left" vertical="center" wrapText="1"/>
    </xf>
    <xf numFmtId="0" fontId="6" fillId="0" borderId="1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6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right" vertical="center" indent="1"/>
    </xf>
    <xf numFmtId="0" fontId="6" fillId="0" borderId="7" xfId="1" applyFont="1" applyBorder="1" applyAlignment="1">
      <alignment horizontal="right" vertical="center" indent="1"/>
    </xf>
    <xf numFmtId="0" fontId="6" fillId="0" borderId="4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6" xfId="1" applyFont="1" applyBorder="1" applyAlignment="1">
      <alignment horizontal="center"/>
    </xf>
    <xf numFmtId="0" fontId="6" fillId="0" borderId="28" xfId="1" applyFont="1" applyBorder="1" applyAlignment="1">
      <alignment horizontal="center"/>
    </xf>
    <xf numFmtId="0" fontId="6" fillId="0" borderId="6" xfId="1" applyFont="1" applyBorder="1"/>
    <xf numFmtId="3" fontId="9" fillId="0" borderId="6" xfId="3" applyNumberFormat="1" applyFont="1" applyBorder="1" applyAlignment="1">
      <alignment horizontal="right" vertical="center" indent="1"/>
    </xf>
    <xf numFmtId="3" fontId="9" fillId="0" borderId="30" xfId="3" applyNumberFormat="1" applyFont="1" applyBorder="1" applyAlignment="1">
      <alignment horizontal="right" vertical="center" indent="1"/>
    </xf>
    <xf numFmtId="3" fontId="9" fillId="0" borderId="31" xfId="3" applyNumberFormat="1" applyFont="1" applyBorder="1" applyAlignment="1">
      <alignment horizontal="right" vertical="center" indent="1"/>
    </xf>
    <xf numFmtId="3" fontId="6" fillId="0" borderId="31" xfId="1" applyNumberFormat="1" applyFont="1" applyBorder="1" applyAlignment="1">
      <alignment horizontal="right" indent="1"/>
    </xf>
    <xf numFmtId="3" fontId="6" fillId="0" borderId="30" xfId="1" applyNumberFormat="1" applyFont="1" applyBorder="1" applyAlignment="1">
      <alignment horizontal="right" indent="1"/>
    </xf>
    <xf numFmtId="0" fontId="6" fillId="0" borderId="32" xfId="1" applyFont="1" applyBorder="1" applyAlignment="1">
      <alignment horizontal="left"/>
    </xf>
    <xf numFmtId="3" fontId="6" fillId="0" borderId="32" xfId="1" applyNumberFormat="1" applyFont="1" applyBorder="1" applyAlignment="1">
      <alignment horizontal="right" indent="1"/>
    </xf>
    <xf numFmtId="3" fontId="6" fillId="0" borderId="29" xfId="1" applyNumberFormat="1" applyFont="1" applyBorder="1" applyAlignment="1">
      <alignment horizontal="right" indent="1"/>
    </xf>
    <xf numFmtId="3" fontId="6" fillId="0" borderId="33" xfId="1" applyNumberFormat="1" applyFont="1" applyBorder="1" applyAlignment="1">
      <alignment horizontal="right" indent="1"/>
    </xf>
  </cellXfs>
  <cellStyles count="4">
    <cellStyle name="Hiperligação 2" xfId="2" xr:uid="{EF0F0F90-D6A1-C244-B332-5E0904983F60}"/>
    <cellStyle name="Normal" xfId="0" builtinId="0"/>
    <cellStyle name="Normal 2" xfId="1" xr:uid="{EC629100-24D0-1D4A-9E18-EE8FE3189E98}"/>
    <cellStyle name="Normal_Sheet3_1" xfId="3" xr:uid="{7CF9ECE8-D357-CC4A-A929-43FE4A6C6F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18345</xdr:colOff>
      <xdr:row>0</xdr:row>
      <xdr:rowOff>14112</xdr:rowOff>
    </xdr:from>
    <xdr:to>
      <xdr:col>2</xdr:col>
      <xdr:colOff>738085</xdr:colOff>
      <xdr:row>0</xdr:row>
      <xdr:rowOff>426305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663633D-AAA1-1A45-A0AC-BE9FFDB1D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345" y="14112"/>
          <a:ext cx="2637440" cy="4121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25400</xdr:rowOff>
    </xdr:from>
    <xdr:to>
      <xdr:col>2</xdr:col>
      <xdr:colOff>811462</xdr:colOff>
      <xdr:row>0</xdr:row>
      <xdr:rowOff>437593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739CAF9-C020-5E47-A21C-96F53FE51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" y="25400"/>
          <a:ext cx="2640262" cy="412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2BF0F-7438-7446-9A8D-FF10B5B36DF9}">
  <dimension ref="A1:AA13"/>
  <sheetViews>
    <sheetView showGridLines="0" tabSelected="1" zoomScaleNormal="100" workbookViewId="0"/>
  </sheetViews>
  <sheetFormatPr baseColWidth="10" defaultColWidth="8.83203125" defaultRowHeight="15" x14ac:dyDescent="0.2"/>
  <cols>
    <col min="1" max="1" width="11.5" style="4" customWidth="1"/>
    <col min="2" max="2" width="13.6640625" style="4" customWidth="1"/>
    <col min="3" max="3" width="17.6640625" style="4" customWidth="1"/>
    <col min="4" max="20" width="10.83203125" style="4" customWidth="1"/>
    <col min="21" max="21" width="9.6640625" style="4" customWidth="1"/>
    <col min="22" max="22" width="10.33203125" style="4" customWidth="1"/>
    <col min="23" max="16384" width="8.83203125" style="4"/>
  </cols>
  <sheetData>
    <row r="1" spans="1:27" ht="39" customHeight="1" x14ac:dyDescent="0.2">
      <c r="A1" s="1"/>
      <c r="B1" s="57" t="s">
        <v>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2"/>
      <c r="R1" s="3"/>
    </row>
    <row r="2" spans="1:27" ht="15.75" customHeight="1" x14ac:dyDescent="0.2">
      <c r="A2" s="5"/>
      <c r="B2" s="58" t="s">
        <v>30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4" spans="1:27" ht="16" customHeight="1" x14ac:dyDescent="0.2">
      <c r="B4" s="61"/>
      <c r="C4" s="59" t="s">
        <v>9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71"/>
      <c r="T4" s="76" t="s">
        <v>10</v>
      </c>
      <c r="U4" s="76"/>
      <c r="V4" s="76"/>
      <c r="W4" s="76"/>
      <c r="X4" s="76"/>
      <c r="Y4" s="76"/>
      <c r="Z4" s="76"/>
      <c r="AA4" s="76"/>
    </row>
    <row r="5" spans="1:27" x14ac:dyDescent="0.2">
      <c r="B5" s="62"/>
      <c r="C5" s="6"/>
      <c r="D5" s="59" t="s">
        <v>17</v>
      </c>
      <c r="E5" s="59"/>
      <c r="F5" s="59" t="s">
        <v>18</v>
      </c>
      <c r="G5" s="59"/>
      <c r="H5" s="59" t="s">
        <v>19</v>
      </c>
      <c r="I5" s="59"/>
      <c r="J5" s="59" t="s">
        <v>20</v>
      </c>
      <c r="K5" s="59"/>
      <c r="L5" s="59" t="s">
        <v>21</v>
      </c>
      <c r="M5" s="59"/>
      <c r="N5" s="59" t="s">
        <v>22</v>
      </c>
      <c r="O5" s="59"/>
      <c r="P5" s="59" t="s">
        <v>32</v>
      </c>
      <c r="Q5" s="59"/>
      <c r="R5" s="59" t="s">
        <v>33</v>
      </c>
      <c r="S5" s="71"/>
      <c r="T5" s="68" t="s">
        <v>0</v>
      </c>
      <c r="U5" s="55" t="s">
        <v>1</v>
      </c>
      <c r="V5" s="55" t="s">
        <v>2</v>
      </c>
      <c r="W5" s="55" t="s">
        <v>3</v>
      </c>
      <c r="X5" s="55" t="s">
        <v>4</v>
      </c>
      <c r="Y5" s="55" t="s">
        <v>5</v>
      </c>
      <c r="Z5" s="55" t="s">
        <v>34</v>
      </c>
      <c r="AA5" s="55" t="s">
        <v>35</v>
      </c>
    </row>
    <row r="6" spans="1:27" x14ac:dyDescent="0.2">
      <c r="B6" s="63"/>
      <c r="C6" s="6"/>
      <c r="D6" s="8" t="s">
        <v>23</v>
      </c>
      <c r="E6" s="8" t="s">
        <v>24</v>
      </c>
      <c r="F6" s="8" t="s">
        <v>23</v>
      </c>
      <c r="G6" s="8" t="s">
        <v>24</v>
      </c>
      <c r="H6" s="8" t="s">
        <v>23</v>
      </c>
      <c r="I6" s="8" t="s">
        <v>24</v>
      </c>
      <c r="J6" s="8" t="s">
        <v>23</v>
      </c>
      <c r="K6" s="8" t="s">
        <v>24</v>
      </c>
      <c r="L6" s="8" t="s">
        <v>23</v>
      </c>
      <c r="M6" s="8" t="s">
        <v>24</v>
      </c>
      <c r="N6" s="52" t="s">
        <v>23</v>
      </c>
      <c r="O6" s="52" t="s">
        <v>24</v>
      </c>
      <c r="P6" s="52" t="s">
        <v>23</v>
      </c>
      <c r="Q6" s="52" t="s">
        <v>24</v>
      </c>
      <c r="R6" s="8" t="s">
        <v>23</v>
      </c>
      <c r="S6" s="8" t="s">
        <v>24</v>
      </c>
      <c r="T6" s="69"/>
      <c r="U6" s="56"/>
      <c r="V6" s="56"/>
      <c r="W6" s="56"/>
      <c r="X6" s="56"/>
      <c r="Y6" s="56"/>
      <c r="Z6" s="56"/>
      <c r="AA6" s="56"/>
    </row>
    <row r="7" spans="1:27" x14ac:dyDescent="0.2">
      <c r="B7" s="61" t="s">
        <v>31</v>
      </c>
      <c r="C7" s="6" t="s">
        <v>25</v>
      </c>
      <c r="D7" s="11">
        <v>997936</v>
      </c>
      <c r="E7" s="11">
        <v>886440</v>
      </c>
      <c r="F7" s="11">
        <v>965297</v>
      </c>
      <c r="G7" s="11">
        <v>868069</v>
      </c>
      <c r="H7" s="11">
        <v>944227</v>
      </c>
      <c r="I7" s="11">
        <v>851373</v>
      </c>
      <c r="J7" s="11">
        <v>924548</v>
      </c>
      <c r="K7" s="11">
        <v>850998</v>
      </c>
      <c r="L7" s="11">
        <v>898288</v>
      </c>
      <c r="M7" s="11">
        <v>840191</v>
      </c>
      <c r="N7" s="11">
        <v>881172</v>
      </c>
      <c r="O7" s="11">
        <v>831626</v>
      </c>
      <c r="P7" s="11">
        <v>863291</v>
      </c>
      <c r="Q7" s="11">
        <v>820429</v>
      </c>
      <c r="R7" s="11">
        <v>839928</v>
      </c>
      <c r="S7" s="11">
        <v>811086</v>
      </c>
      <c r="T7" s="47">
        <v>88.827339628994238</v>
      </c>
      <c r="U7" s="17">
        <v>89.927659570059788</v>
      </c>
      <c r="V7" s="17">
        <v>90.166135897406036</v>
      </c>
      <c r="W7" s="17">
        <v>92.044761332023867</v>
      </c>
      <c r="X7" s="17">
        <v>93.53247510820583</v>
      </c>
      <c r="Y7" s="17">
        <v>94.377261193047403</v>
      </c>
      <c r="Z7" s="17">
        <f>Q7/P7*100</f>
        <v>95.035046120022102</v>
      </c>
      <c r="AA7" s="17">
        <f>S7/R7*100</f>
        <v>96.566134240077716</v>
      </c>
    </row>
    <row r="8" spans="1:27" x14ac:dyDescent="0.2">
      <c r="B8" s="63"/>
      <c r="C8" s="6" t="s">
        <v>26</v>
      </c>
      <c r="D8" s="11">
        <v>46227</v>
      </c>
      <c r="E8" s="11">
        <v>37823</v>
      </c>
      <c r="F8" s="11">
        <v>40390</v>
      </c>
      <c r="G8" s="11">
        <v>32453</v>
      </c>
      <c r="H8" s="11">
        <v>35922</v>
      </c>
      <c r="I8" s="11">
        <v>29068</v>
      </c>
      <c r="J8" s="11">
        <v>33819</v>
      </c>
      <c r="K8" s="11">
        <v>28210</v>
      </c>
      <c r="L8" s="11">
        <v>32861</v>
      </c>
      <c r="M8" s="11">
        <v>28289</v>
      </c>
      <c r="N8" s="11">
        <v>35248</v>
      </c>
      <c r="O8" s="11">
        <v>30598</v>
      </c>
      <c r="P8" s="11">
        <v>41495</v>
      </c>
      <c r="Q8" s="11">
        <v>36193</v>
      </c>
      <c r="R8" s="11">
        <v>50712</v>
      </c>
      <c r="S8" s="11">
        <v>45394</v>
      </c>
      <c r="T8" s="47">
        <v>81.820148398122299</v>
      </c>
      <c r="U8" s="17">
        <v>80.349096310968065</v>
      </c>
      <c r="V8" s="17">
        <v>80.919770614108344</v>
      </c>
      <c r="W8" s="17">
        <v>83.414648570330286</v>
      </c>
      <c r="X8" s="17">
        <v>86.086850674051306</v>
      </c>
      <c r="Y8" s="17">
        <v>86.807762142532908</v>
      </c>
      <c r="Z8" s="17">
        <f t="shared" ref="Z8:Z12" si="0">Q8/P8*100</f>
        <v>87.222556934570434</v>
      </c>
      <c r="AA8" s="17">
        <f t="shared" ref="AA8:AA11" si="1">S8/R8*100</f>
        <v>89.513330178261555</v>
      </c>
    </row>
    <row r="9" spans="1:27" ht="16" thickBot="1" x14ac:dyDescent="0.25">
      <c r="B9" s="64"/>
      <c r="C9" s="18" t="s">
        <v>27</v>
      </c>
      <c r="D9" s="19">
        <v>1044163</v>
      </c>
      <c r="E9" s="19">
        <v>924263</v>
      </c>
      <c r="F9" s="19">
        <v>1005687</v>
      </c>
      <c r="G9" s="19">
        <v>900522</v>
      </c>
      <c r="H9" s="19">
        <v>980149</v>
      </c>
      <c r="I9" s="19">
        <v>880441</v>
      </c>
      <c r="J9" s="19">
        <v>958367</v>
      </c>
      <c r="K9" s="19">
        <v>879208</v>
      </c>
      <c r="L9" s="19">
        <v>931149</v>
      </c>
      <c r="M9" s="19">
        <v>868480</v>
      </c>
      <c r="N9" s="19">
        <v>916420</v>
      </c>
      <c r="O9" s="19">
        <v>862224</v>
      </c>
      <c r="P9" s="19">
        <f>SUM(P7:P8)</f>
        <v>904786</v>
      </c>
      <c r="Q9" s="19">
        <f>SUM(Q7:Q8)</f>
        <v>856622</v>
      </c>
      <c r="R9" s="19">
        <f>SUM(R7:R8)</f>
        <v>890640</v>
      </c>
      <c r="S9" s="19">
        <f>SUM(S7:S8)</f>
        <v>856480</v>
      </c>
      <c r="T9" s="48">
        <v>88.517118495867024</v>
      </c>
      <c r="U9" s="51">
        <v>89.542969134531916</v>
      </c>
      <c r="V9" s="51">
        <v>89.827260957262624</v>
      </c>
      <c r="W9" s="51">
        <v>91.740220604423982</v>
      </c>
      <c r="X9" s="51">
        <v>93.269713010484907</v>
      </c>
      <c r="Y9" s="51">
        <v>94.086117718949822</v>
      </c>
      <c r="Z9" s="51">
        <f t="shared" si="0"/>
        <v>94.676752292807365</v>
      </c>
      <c r="AA9" s="51">
        <f t="shared" si="1"/>
        <v>96.164555825024706</v>
      </c>
    </row>
    <row r="10" spans="1:27" x14ac:dyDescent="0.2">
      <c r="B10" s="65" t="s">
        <v>28</v>
      </c>
      <c r="C10" s="6" t="s">
        <v>25</v>
      </c>
      <c r="D10" s="33">
        <v>289351</v>
      </c>
      <c r="E10" s="33">
        <v>233822</v>
      </c>
      <c r="F10" s="33">
        <v>291804</v>
      </c>
      <c r="G10" s="33">
        <v>251160</v>
      </c>
      <c r="H10" s="33">
        <v>293562</v>
      </c>
      <c r="I10" s="33">
        <v>241420</v>
      </c>
      <c r="J10" s="33">
        <v>295680</v>
      </c>
      <c r="K10" s="33">
        <v>248412</v>
      </c>
      <c r="L10" s="33">
        <v>300031</v>
      </c>
      <c r="M10" s="33">
        <v>254881</v>
      </c>
      <c r="N10" s="33">
        <v>302507</v>
      </c>
      <c r="O10" s="33">
        <v>258709</v>
      </c>
      <c r="P10" s="33">
        <v>311431</v>
      </c>
      <c r="Q10" s="33">
        <v>268866</v>
      </c>
      <c r="R10" s="11">
        <v>297396</v>
      </c>
      <c r="S10" s="11">
        <v>261349</v>
      </c>
      <c r="T10" s="49">
        <v>80.809121102052529</v>
      </c>
      <c r="U10" s="50">
        <v>86.071472632314837</v>
      </c>
      <c r="V10" s="50">
        <v>82.238164340071265</v>
      </c>
      <c r="W10" s="50">
        <v>84.013798701298697</v>
      </c>
      <c r="X10" s="50">
        <v>84.951555005982712</v>
      </c>
      <c r="Y10" s="50">
        <v>85.521657350077845</v>
      </c>
      <c r="Z10" s="50">
        <f>Q10/P10*100</f>
        <v>86.332446031384151</v>
      </c>
      <c r="AA10" s="50">
        <f t="shared" si="1"/>
        <v>87.879124130788583</v>
      </c>
    </row>
    <row r="11" spans="1:27" x14ac:dyDescent="0.2">
      <c r="B11" s="66"/>
      <c r="C11" s="6" t="s">
        <v>26</v>
      </c>
      <c r="D11" s="11">
        <v>18359</v>
      </c>
      <c r="E11" s="11">
        <v>13343</v>
      </c>
      <c r="F11" s="11">
        <v>17288</v>
      </c>
      <c r="G11" s="11">
        <v>12707</v>
      </c>
      <c r="H11" s="11">
        <v>14712</v>
      </c>
      <c r="I11" s="11">
        <v>10852</v>
      </c>
      <c r="J11" s="11">
        <v>13249</v>
      </c>
      <c r="K11" s="11">
        <v>9877</v>
      </c>
      <c r="L11" s="11">
        <v>12463</v>
      </c>
      <c r="M11" s="11">
        <v>9230</v>
      </c>
      <c r="N11" s="11">
        <v>12848</v>
      </c>
      <c r="O11" s="11">
        <v>9254</v>
      </c>
      <c r="P11" s="11">
        <v>13719</v>
      </c>
      <c r="Q11" s="11">
        <v>10006</v>
      </c>
      <c r="R11" s="11">
        <v>15602</v>
      </c>
      <c r="S11" s="11">
        <v>11362</v>
      </c>
      <c r="T11" s="47">
        <v>72.678250449370879</v>
      </c>
      <c r="U11" s="17">
        <v>73.501850994909773</v>
      </c>
      <c r="V11" s="17">
        <v>73.762914627514959</v>
      </c>
      <c r="W11" s="17">
        <v>74.549022567740963</v>
      </c>
      <c r="X11" s="17">
        <v>74.059215277220574</v>
      </c>
      <c r="Y11" s="17">
        <v>72.026774595267753</v>
      </c>
      <c r="Z11" s="17">
        <f t="shared" si="0"/>
        <v>72.935345141774178</v>
      </c>
      <c r="AA11" s="17">
        <f t="shared" si="1"/>
        <v>72.823996923471341</v>
      </c>
    </row>
    <row r="12" spans="1:27" ht="16" thickBot="1" x14ac:dyDescent="0.25">
      <c r="B12" s="67"/>
      <c r="C12" s="18" t="s">
        <v>27</v>
      </c>
      <c r="D12" s="19">
        <v>307710</v>
      </c>
      <c r="E12" s="19">
        <v>289873</v>
      </c>
      <c r="F12" s="19">
        <v>309092</v>
      </c>
      <c r="G12" s="19">
        <v>251160</v>
      </c>
      <c r="H12" s="19">
        <v>308274</v>
      </c>
      <c r="I12" s="19">
        <v>252272</v>
      </c>
      <c r="J12" s="19">
        <v>308929</v>
      </c>
      <c r="K12" s="19">
        <v>258289</v>
      </c>
      <c r="L12" s="19">
        <v>312494</v>
      </c>
      <c r="M12" s="19">
        <v>264111</v>
      </c>
      <c r="N12" s="19">
        <v>315355</v>
      </c>
      <c r="O12" s="19">
        <v>267963</v>
      </c>
      <c r="P12" s="19">
        <f>SUM(P10:P11)</f>
        <v>325150</v>
      </c>
      <c r="Q12" s="19">
        <f>SUM(Q10:Q11)</f>
        <v>278872</v>
      </c>
      <c r="R12" s="19">
        <f>SUM(R10:R11)</f>
        <v>312998</v>
      </c>
      <c r="S12" s="19">
        <f>SUM(S10:S11)</f>
        <v>272711</v>
      </c>
      <c r="T12" s="48">
        <v>94.203308309772197</v>
      </c>
      <c r="U12" s="51">
        <v>81.257360268140232</v>
      </c>
      <c r="V12" s="51">
        <v>81.833693402622345</v>
      </c>
      <c r="W12" s="51">
        <v>83.60788401218403</v>
      </c>
      <c r="X12" s="51">
        <v>84.517142729140403</v>
      </c>
      <c r="Y12" s="51">
        <v>84.971857113411858</v>
      </c>
      <c r="Z12" s="51">
        <f t="shared" si="0"/>
        <v>85.767184376441634</v>
      </c>
      <c r="AA12" s="51">
        <f>S12/R12*100</f>
        <v>87.128671748701265</v>
      </c>
    </row>
    <row r="13" spans="1:27" x14ac:dyDescent="0.2">
      <c r="B13" s="58" t="s">
        <v>29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</row>
  </sheetData>
  <mergeCells count="24">
    <mergeCell ref="B13:S13"/>
    <mergeCell ref="B4:B6"/>
    <mergeCell ref="B7:B9"/>
    <mergeCell ref="B10:B12"/>
    <mergeCell ref="T5:T6"/>
    <mergeCell ref="U5:U6"/>
    <mergeCell ref="V5:V6"/>
    <mergeCell ref="W5:W6"/>
    <mergeCell ref="N5:O5"/>
    <mergeCell ref="P5:Q5"/>
    <mergeCell ref="T4:AA4"/>
    <mergeCell ref="C4:S4"/>
    <mergeCell ref="Z5:Z6"/>
    <mergeCell ref="AA5:AA6"/>
    <mergeCell ref="X5:X6"/>
    <mergeCell ref="Y5:Y6"/>
    <mergeCell ref="B1:P1"/>
    <mergeCell ref="B2:R2"/>
    <mergeCell ref="D5:E5"/>
    <mergeCell ref="F5:G5"/>
    <mergeCell ref="H5:I5"/>
    <mergeCell ref="J5:K5"/>
    <mergeCell ref="L5:M5"/>
    <mergeCell ref="R5:S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46098-3326-C845-A304-7A51EDB767EA}">
  <dimension ref="A1:AA20"/>
  <sheetViews>
    <sheetView showGridLines="0" zoomScaleNormal="100" workbookViewId="0"/>
  </sheetViews>
  <sheetFormatPr baseColWidth="10" defaultColWidth="8.83203125" defaultRowHeight="15" x14ac:dyDescent="0.2"/>
  <cols>
    <col min="1" max="1" width="11.5" style="4" customWidth="1"/>
    <col min="2" max="3" width="12.6640625" style="4" customWidth="1"/>
    <col min="4" max="21" width="10.83203125" style="4" customWidth="1"/>
    <col min="22" max="16384" width="8.83203125" style="4"/>
  </cols>
  <sheetData>
    <row r="1" spans="1:27" ht="39" customHeight="1" x14ac:dyDescent="0.2">
      <c r="A1" s="1"/>
      <c r="B1" s="57" t="s">
        <v>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2"/>
      <c r="R1" s="3"/>
    </row>
    <row r="2" spans="1:27" ht="15.75" customHeight="1" x14ac:dyDescent="0.2">
      <c r="A2" s="5"/>
      <c r="B2" s="58" t="s">
        <v>37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4" spans="1:27" x14ac:dyDescent="0.2">
      <c r="B4" s="6"/>
      <c r="C4" s="6"/>
      <c r="D4" s="59" t="s">
        <v>9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 t="s">
        <v>10</v>
      </c>
      <c r="U4" s="59"/>
      <c r="V4" s="59"/>
      <c r="W4" s="59"/>
      <c r="X4" s="59"/>
      <c r="Y4" s="59"/>
      <c r="Z4" s="59"/>
      <c r="AA4" s="59"/>
    </row>
    <row r="5" spans="1:27" ht="14.25" customHeight="1" x14ac:dyDescent="0.2">
      <c r="B5" s="6"/>
      <c r="C5" s="6"/>
      <c r="D5" s="59" t="s">
        <v>0</v>
      </c>
      <c r="E5" s="60"/>
      <c r="F5" s="70" t="s">
        <v>1</v>
      </c>
      <c r="G5" s="60"/>
      <c r="H5" s="70" t="s">
        <v>2</v>
      </c>
      <c r="I5" s="60"/>
      <c r="J5" s="70" t="s">
        <v>3</v>
      </c>
      <c r="K5" s="60"/>
      <c r="L5" s="70" t="s">
        <v>4</v>
      </c>
      <c r="M5" s="60"/>
      <c r="N5" s="77" t="s">
        <v>5</v>
      </c>
      <c r="O5" s="77"/>
      <c r="P5" s="77" t="s">
        <v>34</v>
      </c>
      <c r="Q5" s="77"/>
      <c r="R5" s="59" t="s">
        <v>35</v>
      </c>
      <c r="S5" s="71"/>
      <c r="T5" s="68" t="s">
        <v>0</v>
      </c>
      <c r="U5" s="55" t="s">
        <v>1</v>
      </c>
      <c r="V5" s="55" t="s">
        <v>2</v>
      </c>
      <c r="W5" s="55" t="s">
        <v>3</v>
      </c>
      <c r="X5" s="55" t="s">
        <v>4</v>
      </c>
      <c r="Y5" s="55" t="s">
        <v>5</v>
      </c>
      <c r="Z5" s="55" t="s">
        <v>36</v>
      </c>
      <c r="AA5" s="55" t="s">
        <v>35</v>
      </c>
    </row>
    <row r="6" spans="1:27" ht="14.25" customHeight="1" x14ac:dyDescent="0.2">
      <c r="B6" s="6"/>
      <c r="C6" s="6"/>
      <c r="D6" s="8" t="s">
        <v>11</v>
      </c>
      <c r="E6" s="9" t="s">
        <v>12</v>
      </c>
      <c r="F6" s="10" t="s">
        <v>11</v>
      </c>
      <c r="G6" s="9" t="s">
        <v>12</v>
      </c>
      <c r="H6" s="10" t="s">
        <v>11</v>
      </c>
      <c r="I6" s="9" t="s">
        <v>12</v>
      </c>
      <c r="J6" s="10" t="s">
        <v>11</v>
      </c>
      <c r="K6" s="9" t="s">
        <v>12</v>
      </c>
      <c r="L6" s="10" t="s">
        <v>11</v>
      </c>
      <c r="M6" s="9" t="s">
        <v>12</v>
      </c>
      <c r="N6" s="54" t="s">
        <v>11</v>
      </c>
      <c r="O6" s="53" t="s">
        <v>12</v>
      </c>
      <c r="P6" s="54" t="s">
        <v>11</v>
      </c>
      <c r="Q6" s="53" t="s">
        <v>12</v>
      </c>
      <c r="R6" s="8" t="s">
        <v>11</v>
      </c>
      <c r="S6" s="7" t="s">
        <v>12</v>
      </c>
      <c r="T6" s="69"/>
      <c r="U6" s="56"/>
      <c r="V6" s="56"/>
      <c r="W6" s="56"/>
      <c r="X6" s="56"/>
      <c r="Y6" s="56"/>
      <c r="Z6" s="56"/>
      <c r="AA6" s="56"/>
    </row>
    <row r="7" spans="1:27" ht="20" customHeight="1" x14ac:dyDescent="0.2">
      <c r="B7" s="72" t="s">
        <v>13</v>
      </c>
      <c r="C7" s="6" t="s">
        <v>6</v>
      </c>
      <c r="D7" s="11">
        <v>15179</v>
      </c>
      <c r="E7" s="12">
        <v>13870</v>
      </c>
      <c r="F7" s="13">
        <v>13483</v>
      </c>
      <c r="G7" s="12">
        <f>G9-G8</f>
        <v>12133</v>
      </c>
      <c r="H7" s="14">
        <v>12282</v>
      </c>
      <c r="I7" s="15">
        <f>I9-I8</f>
        <v>10999</v>
      </c>
      <c r="J7" s="14">
        <v>12195</v>
      </c>
      <c r="K7" s="15">
        <f>K9-K8</f>
        <v>11055</v>
      </c>
      <c r="L7" s="14">
        <v>12203</v>
      </c>
      <c r="M7" s="15">
        <f>M9-M8</f>
        <v>11235</v>
      </c>
      <c r="N7" s="13">
        <v>13633</v>
      </c>
      <c r="O7" s="12">
        <f>O9-O8</f>
        <v>12667</v>
      </c>
      <c r="P7" s="13">
        <v>16784</v>
      </c>
      <c r="Q7" s="12">
        <v>15618</v>
      </c>
      <c r="R7" s="11">
        <v>21572</v>
      </c>
      <c r="S7" s="16">
        <v>20264</v>
      </c>
      <c r="T7" s="17">
        <f>E7/D7*100</f>
        <v>91.376243494301335</v>
      </c>
      <c r="U7" s="17">
        <f>G7/F7*100</f>
        <v>89.987391530074916</v>
      </c>
      <c r="V7" s="17">
        <f>I7/H7*100</f>
        <v>89.553818596319829</v>
      </c>
      <c r="W7" s="17">
        <f>K7/J7*100</f>
        <v>90.651906519065193</v>
      </c>
      <c r="X7" s="17">
        <f>M7/L7*100</f>
        <v>92.067524379251012</v>
      </c>
      <c r="Y7" s="17">
        <f>O7/N7*100</f>
        <v>92.914252182204947</v>
      </c>
      <c r="Z7" s="17">
        <f>Q7/P7*100</f>
        <v>93.052907530981884</v>
      </c>
      <c r="AA7" s="17">
        <f>S7/R7*100</f>
        <v>93.936584461338768</v>
      </c>
    </row>
    <row r="8" spans="1:27" ht="20" customHeight="1" x14ac:dyDescent="0.2">
      <c r="B8" s="72"/>
      <c r="C8" s="6" t="s">
        <v>7</v>
      </c>
      <c r="D8" s="11">
        <v>411161</v>
      </c>
      <c r="E8" s="12">
        <v>394782</v>
      </c>
      <c r="F8" s="13">
        <v>400549</v>
      </c>
      <c r="G8" s="12">
        <v>382860</v>
      </c>
      <c r="H8" s="14">
        <v>386008</v>
      </c>
      <c r="I8" s="15">
        <v>368314</v>
      </c>
      <c r="J8" s="14">
        <v>379675</v>
      </c>
      <c r="K8" s="15">
        <v>365245</v>
      </c>
      <c r="L8" s="14">
        <v>370342</v>
      </c>
      <c r="M8" s="15">
        <v>357686</v>
      </c>
      <c r="N8" s="13">
        <v>365681</v>
      </c>
      <c r="O8" s="12">
        <v>355789</v>
      </c>
      <c r="P8" s="13">
        <v>360115</v>
      </c>
      <c r="Q8" s="12">
        <v>351313</v>
      </c>
      <c r="R8" s="11">
        <v>348829</v>
      </c>
      <c r="S8" s="16">
        <v>342819</v>
      </c>
      <c r="T8" s="17">
        <f>E8/D8*100</f>
        <v>96.016402333878943</v>
      </c>
      <c r="U8" s="17">
        <f>G8/F8*100</f>
        <v>95.583811219101776</v>
      </c>
      <c r="V8" s="17">
        <f>I8/H8*100</f>
        <v>95.416157178089577</v>
      </c>
      <c r="W8" s="17">
        <f>K8/J8*100</f>
        <v>96.199381049581874</v>
      </c>
      <c r="X8" s="17">
        <f>M8/L8*100</f>
        <v>96.582618228556299</v>
      </c>
      <c r="Y8" s="17">
        <f t="shared" ref="Y8:Y16" si="0">O8/N8*100</f>
        <v>97.294910044547024</v>
      </c>
      <c r="Z8" s="17">
        <f t="shared" ref="Z8:Z16" si="1">Q8/P8*100</f>
        <v>97.555780792246921</v>
      </c>
      <c r="AA8" s="17">
        <f t="shared" ref="AA8:AA16" si="2">S8/R8*100</f>
        <v>98.277092787583598</v>
      </c>
    </row>
    <row r="9" spans="1:27" ht="20" customHeight="1" thickBot="1" x14ac:dyDescent="0.25">
      <c r="B9" s="73"/>
      <c r="C9" s="18" t="s">
        <v>14</v>
      </c>
      <c r="D9" s="19">
        <f>SUM(D7:D8)</f>
        <v>426340</v>
      </c>
      <c r="E9" s="20">
        <f>SUM(E7:E8)</f>
        <v>408652</v>
      </c>
      <c r="F9" s="21">
        <f>SUM(F7:F8)</f>
        <v>414032</v>
      </c>
      <c r="G9" s="20">
        <v>394993</v>
      </c>
      <c r="H9" s="22">
        <f>SUM(H7:H8)</f>
        <v>398290</v>
      </c>
      <c r="I9" s="23">
        <v>379313</v>
      </c>
      <c r="J9" s="22">
        <f>SUM(J7:J8)</f>
        <v>391870</v>
      </c>
      <c r="K9" s="23">
        <v>376300</v>
      </c>
      <c r="L9" s="22">
        <f>SUM(L7:L8)</f>
        <v>382545</v>
      </c>
      <c r="M9" s="23">
        <v>368921</v>
      </c>
      <c r="N9" s="21">
        <f>SUM(N7:N8)</f>
        <v>379314</v>
      </c>
      <c r="O9" s="20">
        <v>368456</v>
      </c>
      <c r="P9" s="21">
        <f>SUM(P7:P8)</f>
        <v>376899</v>
      </c>
      <c r="Q9" s="20">
        <f>SUM(Q7:Q8)</f>
        <v>366931</v>
      </c>
      <c r="R9" s="19">
        <f>SUM(R7:R8)</f>
        <v>370401</v>
      </c>
      <c r="S9" s="24">
        <f>SUM(S7:S8)</f>
        <v>363083</v>
      </c>
      <c r="T9" s="17">
        <f>E9/D9*100</f>
        <v>95.85119857390815</v>
      </c>
      <c r="U9" s="17">
        <f>G9/F9*100</f>
        <v>95.401563164199871</v>
      </c>
      <c r="V9" s="17">
        <f>I9/H9*100</f>
        <v>95.235381254864549</v>
      </c>
      <c r="W9" s="17">
        <f>K9/J9*100</f>
        <v>96.026743562916266</v>
      </c>
      <c r="X9" s="17">
        <f>M9/L9*100</f>
        <v>96.438588924178859</v>
      </c>
      <c r="Y9" s="17">
        <f t="shared" si="0"/>
        <v>97.137463948074682</v>
      </c>
      <c r="Z9" s="17">
        <f t="shared" si="1"/>
        <v>97.35525963189076</v>
      </c>
      <c r="AA9" s="17">
        <f t="shared" si="2"/>
        <v>98.024303390109637</v>
      </c>
    </row>
    <row r="10" spans="1:27" ht="20" customHeight="1" x14ac:dyDescent="0.2">
      <c r="B10" s="74" t="s">
        <v>15</v>
      </c>
      <c r="C10" s="25" t="s">
        <v>6</v>
      </c>
      <c r="D10" s="26">
        <v>11100</v>
      </c>
      <c r="E10" s="27">
        <v>8917</v>
      </c>
      <c r="F10" s="28">
        <v>9453</v>
      </c>
      <c r="G10" s="27">
        <f>G12-G11</f>
        <v>7321</v>
      </c>
      <c r="H10" s="29">
        <v>8512</v>
      </c>
      <c r="I10" s="30">
        <f>I12-I11</f>
        <v>6711</v>
      </c>
      <c r="J10" s="29">
        <v>7749</v>
      </c>
      <c r="K10" s="30">
        <f>K12-K11</f>
        <v>6329</v>
      </c>
      <c r="L10" s="29">
        <v>7587</v>
      </c>
      <c r="M10" s="30">
        <f>M12-M11</f>
        <v>6494</v>
      </c>
      <c r="N10" s="28">
        <v>8120</v>
      </c>
      <c r="O10" s="27">
        <f>O12-O11</f>
        <v>7013</v>
      </c>
      <c r="P10" s="28">
        <v>9375</v>
      </c>
      <c r="Q10" s="27">
        <v>8099</v>
      </c>
      <c r="R10" s="26">
        <v>11362</v>
      </c>
      <c r="S10" s="31">
        <v>10200</v>
      </c>
      <c r="T10" s="17">
        <f>E10/D10*100</f>
        <v>80.333333333333329</v>
      </c>
      <c r="U10" s="17">
        <f>G10/F10*100</f>
        <v>77.446313339680529</v>
      </c>
      <c r="V10" s="17">
        <f>I10/H10*100</f>
        <v>78.841635338345867</v>
      </c>
      <c r="W10" s="17">
        <f>K10/J10*100</f>
        <v>81.675054845786548</v>
      </c>
      <c r="X10" s="17">
        <f>M10/L10*100</f>
        <v>85.59377883221299</v>
      </c>
      <c r="Y10" s="17">
        <f t="shared" si="0"/>
        <v>86.36699507389163</v>
      </c>
      <c r="Z10" s="17">
        <f t="shared" si="1"/>
        <v>86.389333333333326</v>
      </c>
      <c r="AA10" s="17">
        <f t="shared" si="2"/>
        <v>89.772927301531425</v>
      </c>
    </row>
    <row r="11" spans="1:27" ht="20" customHeight="1" x14ac:dyDescent="0.2">
      <c r="B11" s="72"/>
      <c r="C11" s="6" t="s">
        <v>7</v>
      </c>
      <c r="D11" s="11">
        <v>225814</v>
      </c>
      <c r="E11" s="12">
        <v>201429</v>
      </c>
      <c r="F11" s="13">
        <v>223572</v>
      </c>
      <c r="G11" s="12">
        <v>196466</v>
      </c>
      <c r="H11" s="14">
        <v>222423</v>
      </c>
      <c r="I11" s="15">
        <v>197343</v>
      </c>
      <c r="J11" s="14">
        <v>211724</v>
      </c>
      <c r="K11" s="15">
        <v>193689</v>
      </c>
      <c r="L11" s="14">
        <v>204302</v>
      </c>
      <c r="M11" s="15">
        <v>190563</v>
      </c>
      <c r="N11" s="13">
        <v>198886</v>
      </c>
      <c r="O11" s="12">
        <v>187054</v>
      </c>
      <c r="P11" s="13">
        <v>193081</v>
      </c>
      <c r="Q11" s="12">
        <v>183075</v>
      </c>
      <c r="R11" s="11">
        <v>190041</v>
      </c>
      <c r="S11" s="16">
        <v>183366</v>
      </c>
      <c r="T11" s="17">
        <f>E11/D11*100</f>
        <v>89.201289556891965</v>
      </c>
      <c r="U11" s="17">
        <f>G11/F11*100</f>
        <v>87.875941531139858</v>
      </c>
      <c r="V11" s="17">
        <f>I11/H11*100</f>
        <v>88.724187696416294</v>
      </c>
      <c r="W11" s="17">
        <f>K11/J11*100</f>
        <v>91.48183484158622</v>
      </c>
      <c r="X11" s="17">
        <f>M11/L11*100</f>
        <v>93.275151491419564</v>
      </c>
      <c r="Y11" s="17">
        <f t="shared" si="0"/>
        <v>94.050863308629062</v>
      </c>
      <c r="Z11" s="17">
        <f t="shared" si="1"/>
        <v>94.817718988403826</v>
      </c>
      <c r="AA11" s="17">
        <f t="shared" si="2"/>
        <v>96.487600044200988</v>
      </c>
    </row>
    <row r="12" spans="1:27" ht="20" customHeight="1" thickBot="1" x14ac:dyDescent="0.25">
      <c r="B12" s="73"/>
      <c r="C12" s="18" t="s">
        <v>14</v>
      </c>
      <c r="D12" s="19">
        <f>SUM(D10:D11)</f>
        <v>236914</v>
      </c>
      <c r="E12" s="20">
        <f>SUM(E10:E11)</f>
        <v>210346</v>
      </c>
      <c r="F12" s="21">
        <f>SUM(F10:F11)</f>
        <v>233025</v>
      </c>
      <c r="G12" s="20">
        <v>203787</v>
      </c>
      <c r="H12" s="22">
        <f>SUM(H10:H11)</f>
        <v>230935</v>
      </c>
      <c r="I12" s="23">
        <v>204054</v>
      </c>
      <c r="J12" s="22">
        <f>SUM(J10:J11)</f>
        <v>219473</v>
      </c>
      <c r="K12" s="23">
        <v>200018</v>
      </c>
      <c r="L12" s="22">
        <f>SUM(L10:L11)</f>
        <v>211889</v>
      </c>
      <c r="M12" s="23">
        <v>197057</v>
      </c>
      <c r="N12" s="21">
        <f>SUM(N10:N11)</f>
        <v>207006</v>
      </c>
      <c r="O12" s="20">
        <v>194067</v>
      </c>
      <c r="P12" s="21">
        <f>SUM(P10:P11)</f>
        <v>202456</v>
      </c>
      <c r="Q12" s="20">
        <f>SUM(Q10:Q11)</f>
        <v>191174</v>
      </c>
      <c r="R12" s="19">
        <f>SUM(R10:R11)</f>
        <v>201403</v>
      </c>
      <c r="S12" s="24">
        <f>SUM(S10:S11)</f>
        <v>193566</v>
      </c>
      <c r="T12" s="17">
        <f>E12/D12*100</f>
        <v>88.785804131456985</v>
      </c>
      <c r="U12" s="17">
        <f>G12/F12*100</f>
        <v>87.452848406823307</v>
      </c>
      <c r="V12" s="17">
        <f>I12/H12*100</f>
        <v>88.359928118301696</v>
      </c>
      <c r="W12" s="17">
        <f>K12/J12*100</f>
        <v>91.135583875920958</v>
      </c>
      <c r="X12" s="17">
        <f>M12/L12*100</f>
        <v>93.000108547399819</v>
      </c>
      <c r="Y12" s="17">
        <f t="shared" si="0"/>
        <v>93.749456537491668</v>
      </c>
      <c r="Z12" s="17">
        <f t="shared" si="1"/>
        <v>94.427431145532864</v>
      </c>
      <c r="AA12" s="17">
        <f t="shared" si="2"/>
        <v>96.108796790514532</v>
      </c>
    </row>
    <row r="13" spans="1:27" ht="20" customHeight="1" x14ac:dyDescent="0.2">
      <c r="B13" s="75" t="s">
        <v>16</v>
      </c>
      <c r="C13" s="32" t="s">
        <v>6</v>
      </c>
      <c r="D13" s="33">
        <v>19948</v>
      </c>
      <c r="E13" s="34">
        <v>15036</v>
      </c>
      <c r="F13" s="35">
        <v>17454</v>
      </c>
      <c r="G13" s="34">
        <f>G15-G14</f>
        <v>12999</v>
      </c>
      <c r="H13" s="36">
        <v>15128</v>
      </c>
      <c r="I13" s="37">
        <f>I15-I14</f>
        <v>11358</v>
      </c>
      <c r="J13" s="36">
        <v>13875</v>
      </c>
      <c r="K13" s="37">
        <f>K15-K14</f>
        <v>11130</v>
      </c>
      <c r="L13" s="36">
        <v>13071</v>
      </c>
      <c r="M13" s="37">
        <f>M15-M14</f>
        <v>10560</v>
      </c>
      <c r="N13" s="35">
        <v>13495</v>
      </c>
      <c r="O13" s="34">
        <f>O15-O14</f>
        <v>10918</v>
      </c>
      <c r="P13" s="35">
        <v>15336</v>
      </c>
      <c r="Q13" s="34">
        <v>12476</v>
      </c>
      <c r="R13" s="33">
        <v>17778</v>
      </c>
      <c r="S13" s="38">
        <v>14930</v>
      </c>
      <c r="T13" s="17">
        <f>E13/D13*100</f>
        <v>75.375977541608179</v>
      </c>
      <c r="U13" s="17">
        <f>G13/F13*100</f>
        <v>74.475764867652117</v>
      </c>
      <c r="V13" s="17">
        <f>I13/H13*100</f>
        <v>75.079323109465889</v>
      </c>
      <c r="W13" s="17">
        <f>K13/J13*100</f>
        <v>80.216216216216225</v>
      </c>
      <c r="X13" s="17">
        <f>M13/L13*100</f>
        <v>80.789534083084689</v>
      </c>
      <c r="Y13" s="17">
        <f t="shared" si="0"/>
        <v>80.904038532789926</v>
      </c>
      <c r="Z13" s="17">
        <f t="shared" si="1"/>
        <v>81.351069379238396</v>
      </c>
      <c r="AA13" s="17">
        <f t="shared" si="2"/>
        <v>83.98020024749691</v>
      </c>
    </row>
    <row r="14" spans="1:27" ht="20" customHeight="1" x14ac:dyDescent="0.2">
      <c r="B14" s="72"/>
      <c r="C14" s="6" t="s">
        <v>7</v>
      </c>
      <c r="D14" s="11">
        <v>360961</v>
      </c>
      <c r="E14" s="12">
        <v>290229</v>
      </c>
      <c r="F14" s="13">
        <v>341176</v>
      </c>
      <c r="G14" s="12">
        <v>288743</v>
      </c>
      <c r="H14" s="14">
        <v>335796</v>
      </c>
      <c r="I14" s="15">
        <v>285716</v>
      </c>
      <c r="J14" s="14">
        <v>333149</v>
      </c>
      <c r="K14" s="15">
        <v>292064</v>
      </c>
      <c r="L14" s="14">
        <v>323644</v>
      </c>
      <c r="M14" s="15">
        <v>291942</v>
      </c>
      <c r="N14" s="13">
        <v>316605</v>
      </c>
      <c r="O14" s="12">
        <v>288783</v>
      </c>
      <c r="P14" s="13">
        <v>310095</v>
      </c>
      <c r="Q14" s="12">
        <v>286041</v>
      </c>
      <c r="R14" s="11">
        <v>301058</v>
      </c>
      <c r="S14" s="16">
        <v>284901</v>
      </c>
      <c r="T14" s="17">
        <f>E14/D14*100</f>
        <v>80.404531237446704</v>
      </c>
      <c r="U14" s="17">
        <f>G14/F14*100</f>
        <v>84.631685698876822</v>
      </c>
      <c r="V14" s="17">
        <f>I14/H14*100</f>
        <v>85.086183277942567</v>
      </c>
      <c r="W14" s="17">
        <f>K14/J14*100</f>
        <v>87.667680227165619</v>
      </c>
      <c r="X14" s="17">
        <f>M14/L14*100</f>
        <v>90.20466932802708</v>
      </c>
      <c r="Y14" s="17">
        <f t="shared" si="0"/>
        <v>91.212393992514336</v>
      </c>
      <c r="Z14" s="17">
        <f t="shared" si="1"/>
        <v>92.243022299617863</v>
      </c>
      <c r="AA14" s="17">
        <f t="shared" si="2"/>
        <v>94.633260036272077</v>
      </c>
    </row>
    <row r="15" spans="1:27" ht="20" customHeight="1" thickBot="1" x14ac:dyDescent="0.25">
      <c r="B15" s="61"/>
      <c r="C15" s="78" t="s">
        <v>14</v>
      </c>
      <c r="D15" s="79">
        <f>SUM(D13:D14)</f>
        <v>380909</v>
      </c>
      <c r="E15" s="80">
        <f>SUM(E13:E14)</f>
        <v>305265</v>
      </c>
      <c r="F15" s="81">
        <f>SUM(F13:F14)</f>
        <v>358630</v>
      </c>
      <c r="G15" s="80">
        <v>301742</v>
      </c>
      <c r="H15" s="82">
        <f>SUM(H13:H14)</f>
        <v>350924</v>
      </c>
      <c r="I15" s="83">
        <v>297074</v>
      </c>
      <c r="J15" s="82">
        <f>SUM(J13:J14)</f>
        <v>347024</v>
      </c>
      <c r="K15" s="83">
        <v>303194</v>
      </c>
      <c r="L15" s="82">
        <f>SUM(L13:L14)</f>
        <v>336715</v>
      </c>
      <c r="M15" s="83">
        <v>302502</v>
      </c>
      <c r="N15" s="81">
        <f>SUM(N13:N14)</f>
        <v>330100</v>
      </c>
      <c r="O15" s="80">
        <v>299701</v>
      </c>
      <c r="P15" s="21">
        <f>SUM(P13:P14)</f>
        <v>325431</v>
      </c>
      <c r="Q15" s="20">
        <f>SUM(Q13:Q14)</f>
        <v>298517</v>
      </c>
      <c r="R15" s="19">
        <f>SUM(R13:R14)</f>
        <v>318836</v>
      </c>
      <c r="S15" s="24">
        <f>SUM(S13:S14)</f>
        <v>299831</v>
      </c>
      <c r="T15" s="17">
        <f>E15/D15*100</f>
        <v>80.141188577849292</v>
      </c>
      <c r="U15" s="17">
        <f>G15/F15*100</f>
        <v>84.137411817193211</v>
      </c>
      <c r="V15" s="17">
        <f>I15/H15*100</f>
        <v>84.654797050073512</v>
      </c>
      <c r="W15" s="17">
        <f>K15/J15*100</f>
        <v>87.369749642676013</v>
      </c>
      <c r="X15" s="17">
        <f>M15/L15*100</f>
        <v>89.83918150364552</v>
      </c>
      <c r="Y15" s="17">
        <f t="shared" si="0"/>
        <v>90.790972432596178</v>
      </c>
      <c r="Z15" s="17">
        <f>Q15/P15*100</f>
        <v>91.7297368720251</v>
      </c>
      <c r="AA15" s="17">
        <f t="shared" si="2"/>
        <v>94.039255291121464</v>
      </c>
    </row>
    <row r="16" spans="1:27" ht="20" customHeight="1" thickBot="1" x14ac:dyDescent="0.25">
      <c r="B16" s="84" t="s">
        <v>14</v>
      </c>
      <c r="C16" s="84"/>
      <c r="D16" s="85">
        <f t="shared" ref="D16:S16" si="3">SUM(D9,D12,D15)</f>
        <v>1044163</v>
      </c>
      <c r="E16" s="86">
        <f t="shared" si="3"/>
        <v>924263</v>
      </c>
      <c r="F16" s="87">
        <f t="shared" si="3"/>
        <v>1005687</v>
      </c>
      <c r="G16" s="86">
        <f t="shared" si="3"/>
        <v>900522</v>
      </c>
      <c r="H16" s="87">
        <f t="shared" si="3"/>
        <v>980149</v>
      </c>
      <c r="I16" s="86">
        <f t="shared" si="3"/>
        <v>880441</v>
      </c>
      <c r="J16" s="87">
        <f>SUM(J9,J12,J15)</f>
        <v>958367</v>
      </c>
      <c r="K16" s="86">
        <f>SUM(K9,K12,K15)</f>
        <v>879512</v>
      </c>
      <c r="L16" s="87">
        <f t="shared" si="3"/>
        <v>931149</v>
      </c>
      <c r="M16" s="86">
        <f t="shared" si="3"/>
        <v>868480</v>
      </c>
      <c r="N16" s="87">
        <f t="shared" ref="N16:Q16" si="4">SUM(N9,N12,N15)</f>
        <v>916420</v>
      </c>
      <c r="O16" s="86">
        <f t="shared" si="4"/>
        <v>862224</v>
      </c>
      <c r="P16" s="41">
        <f>SUM(P15,P12,P9)</f>
        <v>904786</v>
      </c>
      <c r="Q16" s="40">
        <f>SUM(Q15,Q12,Q9)</f>
        <v>856622</v>
      </c>
      <c r="R16" s="39">
        <f>SUM(R15,R12,R9)</f>
        <v>890640</v>
      </c>
      <c r="S16" s="42">
        <f>SUM(S15,S12,S9)</f>
        <v>856480</v>
      </c>
      <c r="T16" s="43">
        <f>E16/D16*100</f>
        <v>88.517118495867024</v>
      </c>
      <c r="U16" s="43">
        <f>G16/F16*100</f>
        <v>89.542969134531916</v>
      </c>
      <c r="V16" s="43">
        <f>I16/H16*100</f>
        <v>89.827260957262624</v>
      </c>
      <c r="W16" s="43">
        <f>K16/J16*100</f>
        <v>91.771941229195079</v>
      </c>
      <c r="X16" s="43">
        <f>M16/L16*100</f>
        <v>93.269713010484907</v>
      </c>
      <c r="Y16" s="43">
        <f t="shared" si="0"/>
        <v>94.086117718949822</v>
      </c>
      <c r="Z16" s="43">
        <f>Q16/P16*100</f>
        <v>94.676752292807365</v>
      </c>
      <c r="AA16" s="43">
        <f>S16/R16*100</f>
        <v>96.164555825024706</v>
      </c>
    </row>
    <row r="17" spans="1:21" ht="15" customHeight="1" thickTop="1" x14ac:dyDescent="0.2">
      <c r="B17" s="58" t="s">
        <v>29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45"/>
      <c r="U17" s="45"/>
    </row>
    <row r="18" spans="1:21" x14ac:dyDescent="0.2">
      <c r="M18" s="45"/>
      <c r="N18" s="45"/>
      <c r="O18" s="45"/>
      <c r="P18" s="45"/>
    </row>
    <row r="19" spans="1:21" x14ac:dyDescent="0.2">
      <c r="F19" s="46"/>
    </row>
    <row r="20" spans="1:21" x14ac:dyDescent="0.2">
      <c r="A20" s="44"/>
    </row>
  </sheetData>
  <mergeCells count="25">
    <mergeCell ref="AA5:AA6"/>
    <mergeCell ref="T4:AA4"/>
    <mergeCell ref="N5:O5"/>
    <mergeCell ref="P5:Q5"/>
    <mergeCell ref="D4:S4"/>
    <mergeCell ref="Z5:Z6"/>
    <mergeCell ref="B7:B9"/>
    <mergeCell ref="B10:B12"/>
    <mergeCell ref="B13:B15"/>
    <mergeCell ref="B16:C16"/>
    <mergeCell ref="B17:S17"/>
    <mergeCell ref="Y5:Y6"/>
    <mergeCell ref="B1:P1"/>
    <mergeCell ref="B2:R2"/>
    <mergeCell ref="D5:E5"/>
    <mergeCell ref="F5:G5"/>
    <mergeCell ref="H5:I5"/>
    <mergeCell ref="J5:K5"/>
    <mergeCell ref="L5:M5"/>
    <mergeCell ref="R5:S5"/>
    <mergeCell ref="T5:T6"/>
    <mergeCell ref="U5:U6"/>
    <mergeCell ref="V5:V6"/>
    <mergeCell ref="W5:W6"/>
    <mergeCell ref="X5:X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Figura 1</vt:lpstr>
      <vt:lpstr>Figura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Filipa Cândido</dc:creator>
  <cp:lastModifiedBy>Ana Filipa Cândido</cp:lastModifiedBy>
  <dcterms:created xsi:type="dcterms:W3CDTF">2019-10-15T13:11:21Z</dcterms:created>
  <dcterms:modified xsi:type="dcterms:W3CDTF">2021-06-16T14:15:15Z</dcterms:modified>
</cp:coreProperties>
</file>