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cteiul365-my.sharepoint.com/personal/aaocs_iscte-iul_pt/Documents/Documents/Projeto Obs Desigualdades/Website/Indicadores/Imigração e Trajetórias Escolares/"/>
    </mc:Choice>
  </mc:AlternateContent>
  <xr:revisionPtr revIDLastSave="476" documentId="13_ncr:1_{95EDE283-6D03-F24E-AE90-6A3779E3D549}" xr6:coauthVersionLast="47" xr6:coauthVersionMax="47" xr10:uidLastSave="{6C572E26-D131-46E0-B116-608D7DB736C2}"/>
  <bookViews>
    <workbookView xWindow="28680" yWindow="-120" windowWidth="29040" windowHeight="15720" xr2:uid="{411267A6-8B3A-F74C-979E-D4B484954C44}"/>
  </bookViews>
  <sheets>
    <sheet name="Figura 1" sheetId="2" r:id="rId1"/>
    <sheet name="Figura 2" sheetId="3" r:id="rId2"/>
    <sheet name="Folha1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3" l="1"/>
  <c r="S17" i="3"/>
  <c r="T17" i="3"/>
  <c r="U17" i="3"/>
  <c r="V17" i="3"/>
  <c r="W17" i="3"/>
  <c r="X17" i="3"/>
  <c r="Y17" i="3"/>
  <c r="Z17" i="3"/>
  <c r="AA17" i="3"/>
  <c r="Q17" i="3"/>
  <c r="P17" i="3"/>
  <c r="R14" i="3"/>
  <c r="S14" i="3"/>
  <c r="T14" i="3"/>
  <c r="U14" i="3"/>
  <c r="V14" i="3"/>
  <c r="W14" i="3"/>
  <c r="X14" i="3"/>
  <c r="Y14" i="3"/>
  <c r="Z14" i="3"/>
  <c r="AA14" i="3"/>
  <c r="Q14" i="3"/>
  <c r="P14" i="3"/>
  <c r="R11" i="3"/>
  <c r="S11" i="3"/>
  <c r="T11" i="3"/>
  <c r="U11" i="3"/>
  <c r="V11" i="3"/>
  <c r="W11" i="3"/>
  <c r="X11" i="3"/>
  <c r="Y11" i="3"/>
  <c r="Z11" i="3"/>
  <c r="AA11" i="3"/>
  <c r="Q11" i="3"/>
  <c r="P11" i="3"/>
  <c r="R8" i="3"/>
  <c r="S8" i="3"/>
  <c r="T8" i="3"/>
  <c r="U8" i="3"/>
  <c r="V8" i="3"/>
  <c r="W8" i="3"/>
  <c r="X8" i="3"/>
  <c r="Y8" i="3"/>
  <c r="Z8" i="3"/>
  <c r="AA8" i="3"/>
  <c r="Q8" i="3"/>
  <c r="P8" i="3"/>
  <c r="E15" i="2"/>
  <c r="O30" i="4"/>
  <c r="O31" i="4"/>
  <c r="O32" i="4"/>
  <c r="O29" i="4"/>
  <c r="N30" i="4"/>
  <c r="N31" i="4"/>
  <c r="N32" i="4"/>
  <c r="N29" i="4"/>
  <c r="E6" i="4"/>
  <c r="D6" i="4"/>
  <c r="J17" i="3"/>
  <c r="K17" i="3"/>
  <c r="L17" i="3"/>
  <c r="N17" i="3"/>
  <c r="O17" i="3"/>
  <c r="J14" i="3"/>
  <c r="K14" i="3"/>
  <c r="L14" i="3"/>
  <c r="N14" i="3"/>
  <c r="O14" i="3"/>
  <c r="J11" i="3"/>
  <c r="K11" i="3"/>
  <c r="L11" i="3"/>
  <c r="N11" i="3"/>
  <c r="O11" i="3"/>
  <c r="J8" i="3"/>
  <c r="K8" i="3"/>
  <c r="L8" i="3"/>
  <c r="N8" i="3"/>
  <c r="O8" i="3"/>
  <c r="I17" i="3"/>
  <c r="I14" i="3"/>
  <c r="I11" i="3"/>
  <c r="I8" i="3"/>
  <c r="H17" i="3"/>
  <c r="H14" i="3"/>
  <c r="H11" i="3"/>
  <c r="H8" i="3"/>
  <c r="G17" i="3"/>
  <c r="G14" i="3"/>
  <c r="G11" i="3"/>
  <c r="G8" i="3"/>
  <c r="R7" i="3"/>
  <c r="F17" i="3"/>
  <c r="F14" i="3"/>
  <c r="F11" i="3"/>
  <c r="F8" i="3"/>
  <c r="E17" i="3"/>
  <c r="E14" i="3"/>
  <c r="E11" i="3"/>
  <c r="E8" i="3"/>
  <c r="Q15" i="3"/>
  <c r="Q12" i="3"/>
  <c r="Q9" i="3"/>
  <c r="D8" i="3"/>
  <c r="P7" i="3" s="1"/>
  <c r="D11" i="3"/>
  <c r="P9" i="3" s="1"/>
  <c r="D14" i="3"/>
  <c r="P13" i="3" s="1"/>
  <c r="D17" i="3"/>
  <c r="P15" i="3" s="1"/>
  <c r="E7" i="2"/>
  <c r="E8" i="2"/>
  <c r="E9" i="2"/>
  <c r="E10" i="2"/>
  <c r="E11" i="2"/>
  <c r="E12" i="2"/>
  <c r="E13" i="2"/>
  <c r="E14" i="2"/>
  <c r="E16" i="2"/>
  <c r="E17" i="2"/>
  <c r="E6" i="2"/>
  <c r="F6" i="2"/>
  <c r="G6" i="2"/>
  <c r="P10" i="3" l="1"/>
  <c r="P16" i="3"/>
  <c r="P12" i="3"/>
  <c r="P6" i="3"/>
</calcChain>
</file>

<file path=xl/sharedStrings.xml><?xml version="1.0" encoding="utf-8"?>
<sst xmlns="http://schemas.openxmlformats.org/spreadsheetml/2006/main" count="118" uniqueCount="32">
  <si>
    <t>1ºCEB</t>
  </si>
  <si>
    <t>2ºCEB</t>
  </si>
  <si>
    <t>3ºCEB</t>
  </si>
  <si>
    <t>Observatório das Desigualdades</t>
  </si>
  <si>
    <t>número</t>
  </si>
  <si>
    <t xml:space="preserve">percentagem </t>
  </si>
  <si>
    <t>Portugueses</t>
  </si>
  <si>
    <t>Estrangeiros</t>
  </si>
  <si>
    <t xml:space="preserve">Total </t>
  </si>
  <si>
    <t>2011/12</t>
  </si>
  <si>
    <t>2012/13</t>
  </si>
  <si>
    <t>2013/14</t>
  </si>
  <si>
    <t>2014/15</t>
  </si>
  <si>
    <t>2015/16</t>
  </si>
  <si>
    <t>2016/17</t>
  </si>
  <si>
    <t>percentagem</t>
  </si>
  <si>
    <t>Ciclo</t>
  </si>
  <si>
    <t>Nacionalidade</t>
  </si>
  <si>
    <t>Ensino secundário</t>
  </si>
  <si>
    <t>Fonte: DGEEC/MEC (apuramentos pelo Observatório das Desigualdades)</t>
  </si>
  <si>
    <t>2017/18</t>
  </si>
  <si>
    <t>2018/19</t>
  </si>
  <si>
    <t>2019/20</t>
  </si>
  <si>
    <t>2020/21</t>
  </si>
  <si>
    <r>
      <rPr>
        <b/>
        <sz val="10"/>
        <rFont val="Calibri Light"/>
        <family val="2"/>
        <scheme val="major"/>
      </rPr>
      <t xml:space="preserve">Figura 1 </t>
    </r>
    <r>
      <rPr>
        <sz val="10"/>
        <rFont val="Calibri Light"/>
        <family val="2"/>
        <scheme val="major"/>
      </rPr>
      <t>Evolução dos alunos com nacionalidade estrangeira e portuguesa matriculados no ensino básico e secundário, em Portugal Continental (2011/12 – 2022/23)</t>
    </r>
  </si>
  <si>
    <t>Data da última atualização: 12/04/2025</t>
  </si>
  <si>
    <t>Nota: qualquer inconsistência face aos apuramentos disponibilizados previamente pelo OD deve-se aos procedimentos de revalidação executados periodicamente pela DGEEC sobre os dados reportados pelas escolas básicas e secundárias.</t>
  </si>
  <si>
    <t>2021/22</t>
  </si>
  <si>
    <t>2022/23</t>
  </si>
  <si>
    <r>
      <t xml:space="preserve">Figura 2  </t>
    </r>
    <r>
      <rPr>
        <sz val="10"/>
        <rFont val="Calibri Light"/>
        <family val="2"/>
        <scheme val="major"/>
      </rPr>
      <t>Evolução dos alunos estrangeiros e portugueses matriculados nos ensinos básico e secundário, por ciclos, em Portugal Continental (2011/12 – 2022/23)</t>
    </r>
  </si>
  <si>
    <t>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</si>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</sst>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rgb="FFC00000"/>
      <name val="Calibri Light"/>
      <family val="2"/>
      <scheme val="major"/>
    </font>
    <font>
      <b/>
      <sz val="10"/>
      <color theme="3" tint="-0.499984740745262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9" fontId="12" fillId="0" borderId="0" applyFont="0" applyFill="0" applyBorder="0" applyAlignment="0" applyProtection="0"/>
  </cellStyleXfs>
  <cellXfs count="79">
    <xf numFmtId="0" fontId="0" fillId="0" borderId="0" xfId="0"/>
    <xf numFmtId="3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 indent="1"/>
    </xf>
    <xf numFmtId="0" fontId="5" fillId="0" borderId="0" xfId="2" applyFont="1" applyAlignment="1">
      <alignment horizontal="right" vertical="center" indent="1"/>
    </xf>
    <xf numFmtId="0" fontId="8" fillId="0" borderId="0" xfId="1" applyFont="1"/>
    <xf numFmtId="3" fontId="8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3" fontId="10" fillId="0" borderId="2" xfId="3" applyNumberFormat="1" applyFont="1" applyBorder="1" applyAlignment="1">
      <alignment horizontal="center" vertical="center"/>
    </xf>
    <xf numFmtId="3" fontId="10" fillId="0" borderId="1" xfId="3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3" fontId="10" fillId="0" borderId="13" xfId="3" applyNumberFormat="1" applyFont="1" applyBorder="1" applyAlignment="1">
      <alignment horizontal="center" vertical="center"/>
    </xf>
    <xf numFmtId="3" fontId="10" fillId="0" borderId="5" xfId="3" applyNumberFormat="1" applyFont="1" applyBorder="1" applyAlignment="1">
      <alignment horizontal="center" vertical="center"/>
    </xf>
    <xf numFmtId="164" fontId="8" fillId="0" borderId="14" xfId="1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3" fontId="10" fillId="0" borderId="7" xfId="3" applyNumberFormat="1" applyFont="1" applyBorder="1" applyAlignment="1">
      <alignment horizontal="center" vertical="center"/>
    </xf>
    <xf numFmtId="3" fontId="10" fillId="0" borderId="6" xfId="3" applyNumberFormat="1" applyFont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7" xfId="1" applyNumberFormat="1" applyFont="1" applyBorder="1" applyAlignment="1">
      <alignment horizontal="center" vertical="center"/>
    </xf>
    <xf numFmtId="0" fontId="11" fillId="0" borderId="0" xfId="1" applyFont="1"/>
    <xf numFmtId="0" fontId="11" fillId="0" borderId="5" xfId="1" applyFont="1" applyBorder="1" applyAlignment="1">
      <alignment horizontal="left" vertical="center"/>
    </xf>
    <xf numFmtId="0" fontId="11" fillId="0" borderId="1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164" fontId="8" fillId="0" borderId="0" xfId="1" applyNumberFormat="1" applyFont="1"/>
    <xf numFmtId="0" fontId="8" fillId="0" borderId="9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3" fontId="8" fillId="0" borderId="6" xfId="1" applyNumberFormat="1" applyFont="1" applyBorder="1" applyAlignment="1">
      <alignment horizontal="center" vertical="center"/>
    </xf>
    <xf numFmtId="3" fontId="10" fillId="0" borderId="9" xfId="3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3" fontId="10" fillId="0" borderId="10" xfId="3" applyNumberFormat="1" applyFont="1" applyBorder="1" applyAlignment="1">
      <alignment horizontal="center" vertical="center"/>
    </xf>
    <xf numFmtId="3" fontId="10" fillId="0" borderId="4" xfId="3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3" fontId="10" fillId="0" borderId="16" xfId="3" applyNumberFormat="1" applyFont="1" applyBorder="1" applyAlignment="1">
      <alignment horizontal="center" vertical="center"/>
    </xf>
    <xf numFmtId="164" fontId="0" fillId="0" borderId="0" xfId="0" applyNumberFormat="1"/>
    <xf numFmtId="165" fontId="0" fillId="0" borderId="0" xfId="4" applyNumberFormat="1" applyFont="1"/>
    <xf numFmtId="0" fontId="8" fillId="2" borderId="1" xfId="1" applyFont="1" applyFill="1" applyBorder="1" applyAlignment="1">
      <alignment horizontal="left" vertical="center"/>
    </xf>
    <xf numFmtId="3" fontId="10" fillId="2" borderId="2" xfId="3" applyNumberFormat="1" applyFont="1" applyFill="1" applyBorder="1" applyAlignment="1">
      <alignment horizontal="center" vertical="center"/>
    </xf>
    <xf numFmtId="3" fontId="10" fillId="2" borderId="1" xfId="3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10" fillId="2" borderId="6" xfId="3" applyNumberFormat="1" applyFont="1" applyFill="1" applyBorder="1" applyAlignment="1">
      <alignment horizontal="center" vertical="center"/>
    </xf>
    <xf numFmtId="3" fontId="10" fillId="2" borderId="9" xfId="3" applyNumberFormat="1" applyFont="1" applyFill="1" applyBorder="1" applyAlignment="1">
      <alignment horizontal="center" vertical="center"/>
    </xf>
    <xf numFmtId="3" fontId="10" fillId="2" borderId="4" xfId="3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left" vertical="center" wrapText="1"/>
    </xf>
    <xf numFmtId="3" fontId="7" fillId="0" borderId="8" xfId="1" applyNumberFormat="1" applyFont="1" applyBorder="1" applyAlignment="1">
      <alignment horizontal="left" vertical="top" wrapText="1"/>
    </xf>
    <xf numFmtId="3" fontId="6" fillId="0" borderId="0" xfId="1" applyNumberFormat="1" applyFont="1" applyAlignment="1">
      <alignment horizontal="left" vertical="center"/>
    </xf>
    <xf numFmtId="0" fontId="8" fillId="0" borderId="15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3" fontId="7" fillId="0" borderId="0" xfId="1" applyNumberFormat="1" applyFont="1" applyAlignment="1">
      <alignment horizontal="left" vertical="center" wrapText="1"/>
    </xf>
    <xf numFmtId="0" fontId="8" fillId="2" borderId="18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3" fontId="9" fillId="0" borderId="0" xfId="1" applyNumberFormat="1" applyFont="1" applyAlignment="1">
      <alignment horizontal="left" vertical="center" wrapText="1"/>
    </xf>
    <xf numFmtId="0" fontId="8" fillId="0" borderId="9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</cellXfs>
  <cellStyles count="5">
    <cellStyle name="Hyperlink" xfId="2" builtinId="8"/>
    <cellStyle name="Normal" xfId="0" builtinId="0"/>
    <cellStyle name="Normal 2" xfId="1" xr:uid="{CC8EC042-29B9-994F-8350-878E3CEFF024}"/>
    <cellStyle name="Normal_Sheet3_1" xfId="3" xr:uid="{85EBD01C-9D01-D748-8475-4387916949C2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Folha1!$C$1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Folha1!$A$2:$A$13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Folha1!$C$2:$C$13</c:f>
              <c:numCache>
                <c:formatCode>0.0</c:formatCode>
                <c:ptCount val="12"/>
                <c:pt idx="0">
                  <c:v>4.7241998023598324</c:v>
                </c:pt>
                <c:pt idx="1">
                  <c:v>4.3842811404177464</c:v>
                </c:pt>
                <c:pt idx="2">
                  <c:v>3.9308772082445271</c:v>
                </c:pt>
                <c:pt idx="3">
                  <c:v>3.7131279902890095</c:v>
                </c:pt>
                <c:pt idx="4">
                  <c:v>3.6440757028377306</c:v>
                </c:pt>
                <c:pt idx="5">
                  <c:v>3.9027380797713396</c:v>
                </c:pt>
                <c:pt idx="6">
                  <c:v>4.5394363533194628</c:v>
                </c:pt>
                <c:pt idx="7">
                  <c:v>5.5136535355243996</c:v>
                </c:pt>
                <c:pt idx="8">
                  <c:v>6.8325884942431072</c:v>
                </c:pt>
                <c:pt idx="9">
                  <c:v>7.4</c:v>
                </c:pt>
                <c:pt idx="10">
                  <c:v>8.8425972866331364</c:v>
                </c:pt>
                <c:pt idx="11">
                  <c:v>11.568987338580772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F-4653-AD5F-D622FFFE1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7133375"/>
        <c:axId val="407132895"/>
      </c:barChart>
      <c:lineChart>
        <c:grouping val="standard"/>
        <c:varyColors val="0"/>
        <c:ser>
          <c:idx val="0"/>
          <c:order val="0"/>
          <c:tx>
            <c:strRef>
              <c:f>Folha1!$B$1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Folha1!$A$2:$A$13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Folha1!$B$2:$B$13</c:f>
              <c:numCache>
                <c:formatCode>General</c:formatCode>
                <c:ptCount val="12"/>
                <c:pt idx="0">
                  <c:v>64586</c:v>
                </c:pt>
                <c:pt idx="1">
                  <c:v>57513</c:v>
                </c:pt>
                <c:pt idx="2">
                  <c:v>50608</c:v>
                </c:pt>
                <c:pt idx="3">
                  <c:v>47046</c:v>
                </c:pt>
                <c:pt idx="4">
                  <c:v>45310</c:v>
                </c:pt>
                <c:pt idx="5">
                  <c:v>48063</c:v>
                </c:pt>
                <c:pt idx="6">
                  <c:v>55200</c:v>
                </c:pt>
                <c:pt idx="7">
                  <c:v>66494</c:v>
                </c:pt>
                <c:pt idx="8">
                  <c:v>81703</c:v>
                </c:pt>
                <c:pt idx="9">
                  <c:v>86720</c:v>
                </c:pt>
                <c:pt idx="10">
                  <c:v>103783</c:v>
                </c:pt>
                <c:pt idx="11">
                  <c:v>137661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F-4653-AD5F-D622FFFE1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129535"/>
        <c:axId val="407129055"/>
      </c:lineChart>
      <c:catAx>
        <c:axId val="40712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7129055"/>
        <c:crosses val="autoZero"/>
        <c:auto val="1"/>
        <c:lblAlgn val="ctr"/>
        <c:lblOffset val="100"/>
        <c:noMultiLvlLbl val="0"/>
      </c:catAx>
      <c:valAx>
        <c:axId val="40712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7129535"/>
        <c:crosses val="autoZero"/>
        <c:crossBetween val="between"/>
      </c:valAx>
      <c:valAx>
        <c:axId val="40713289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7133375"/>
        <c:crosses val="max"/>
        <c:crossBetween val="between"/>
      </c:valAx>
      <c:catAx>
        <c:axId val="407133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71328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Folha1!$A$29</c:f>
              <c:strCache>
                <c:ptCount val="1"/>
                <c:pt idx="0">
                  <c:v>1ºCEB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Folha1!$B$28:$M$28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Folha1!$B$29:$M$29</c:f>
              <c:numCache>
                <c:formatCode>0.0</c:formatCode>
                <c:ptCount val="12"/>
                <c:pt idx="0">
                  <c:v>3.4379041445555001</c:v>
                </c:pt>
                <c:pt idx="1">
                  <c:v>3.2566368254567544</c:v>
                </c:pt>
                <c:pt idx="2">
                  <c:v>3.0844131375199089</c:v>
                </c:pt>
                <c:pt idx="3">
                  <c:v>3.1110158090759872</c:v>
                </c:pt>
                <c:pt idx="4">
                  <c:v>3.1903932551948495</c:v>
                </c:pt>
                <c:pt idx="5">
                  <c:v>3.5924132620230598</c:v>
                </c:pt>
                <c:pt idx="6">
                  <c:v>4.4535208053014443</c:v>
                </c:pt>
                <c:pt idx="7">
                  <c:v>5.8267027736303971</c:v>
                </c:pt>
                <c:pt idx="8">
                  <c:v>7.5551812952758173</c:v>
                </c:pt>
                <c:pt idx="9">
                  <c:v>8.1705352483379841</c:v>
                </c:pt>
                <c:pt idx="10">
                  <c:v>10.041064105788823</c:v>
                </c:pt>
                <c:pt idx="11">
                  <c:v>13.165539114928604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3-418C-82C1-48420E8B1BF6}"/>
            </c:ext>
          </c:extLst>
        </c:ser>
        <c:ser>
          <c:idx val="1"/>
          <c:order val="1"/>
          <c:tx>
            <c:strRef>
              <c:f>Folha1!$A$30</c:f>
              <c:strCache>
                <c:ptCount val="1"/>
                <c:pt idx="0">
                  <c:v>2ºCEB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Folha1!$B$28:$M$28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Folha1!$B$30:$M$30</c:f>
              <c:numCache>
                <c:formatCode>0.0</c:formatCode>
                <c:ptCount val="12"/>
                <c:pt idx="0">
                  <c:v>4.6852444346893813</c:v>
                </c:pt>
                <c:pt idx="1">
                  <c:v>4.0596149794245804</c:v>
                </c:pt>
                <c:pt idx="2">
                  <c:v>3.6866459277488453</c:v>
                </c:pt>
                <c:pt idx="3">
                  <c:v>3.5299747077722334</c:v>
                </c:pt>
                <c:pt idx="4">
                  <c:v>3.5797731488692843</c:v>
                </c:pt>
                <c:pt idx="5">
                  <c:v>3.9213791504000617</c:v>
                </c:pt>
                <c:pt idx="6">
                  <c:v>4.6288977591589928</c:v>
                </c:pt>
                <c:pt idx="7">
                  <c:v>5.6450734893848669</c:v>
                </c:pt>
                <c:pt idx="8">
                  <c:v>6.9911420610036341</c:v>
                </c:pt>
                <c:pt idx="9">
                  <c:v>7.4355013840248319</c:v>
                </c:pt>
                <c:pt idx="10">
                  <c:v>8.8134359663797586</c:v>
                </c:pt>
                <c:pt idx="11">
                  <c:v>12.040048919359176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3-418C-82C1-48420E8B1BF6}"/>
            </c:ext>
          </c:extLst>
        </c:ser>
        <c:ser>
          <c:idx val="2"/>
          <c:order val="2"/>
          <c:tx>
            <c:strRef>
              <c:f>Folha1!$A$31</c:f>
              <c:strCache>
                <c:ptCount val="1"/>
                <c:pt idx="0">
                  <c:v>3ºCEB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Folha1!$B$28:$M$28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Folha1!$B$31:$M$31</c:f>
              <c:numCache>
                <c:formatCode>0.0</c:formatCode>
                <c:ptCount val="12"/>
                <c:pt idx="0">
                  <c:v>5.2369463572664339</c:v>
                </c:pt>
                <c:pt idx="1">
                  <c:v>4.8723107013132108</c:v>
                </c:pt>
                <c:pt idx="2">
                  <c:v>4.3131058754409928</c:v>
                </c:pt>
                <c:pt idx="3">
                  <c:v>3.9977058799794798</c:v>
                </c:pt>
                <c:pt idx="4">
                  <c:v>3.8817274563383628</c:v>
                </c:pt>
                <c:pt idx="5">
                  <c:v>4.0856207962188691</c:v>
                </c:pt>
                <c:pt idx="6">
                  <c:v>4.7117249178705656</c:v>
                </c:pt>
                <c:pt idx="7">
                  <c:v>5.585145385390633</c:v>
                </c:pt>
                <c:pt idx="8">
                  <c:v>6.8122344998283797</c:v>
                </c:pt>
                <c:pt idx="9">
                  <c:v>7.2097236658760977</c:v>
                </c:pt>
                <c:pt idx="10">
                  <c:v>8.7091318137991713</c:v>
                </c:pt>
                <c:pt idx="11">
                  <c:v>11.307806933954119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3-418C-82C1-48420E8B1BF6}"/>
            </c:ext>
          </c:extLst>
        </c:ser>
        <c:ser>
          <c:idx val="3"/>
          <c:order val="3"/>
          <c:tx>
            <c:strRef>
              <c:f>Folha1!$A$32</c:f>
              <c:strCache>
                <c:ptCount val="1"/>
                <c:pt idx="0">
                  <c:v>Ensino secundário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Folha1!$B$28:$M$28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Folha1!$B$32:$M$32</c:f>
              <c:numCache>
                <c:formatCode>0.0</c:formatCode>
                <c:ptCount val="12"/>
                <c:pt idx="0">
                  <c:v>5.9663319359136855</c:v>
                </c:pt>
                <c:pt idx="1">
                  <c:v>5.5744854845304559</c:v>
                </c:pt>
                <c:pt idx="2">
                  <c:v>4.7728992326601656</c:v>
                </c:pt>
                <c:pt idx="3">
                  <c:v>4.2872128260250202</c:v>
                </c:pt>
                <c:pt idx="4">
                  <c:v>3.9868396206789503</c:v>
                </c:pt>
                <c:pt idx="5">
                  <c:v>4.0722604216882754</c:v>
                </c:pt>
                <c:pt idx="6">
                  <c:v>4.4052000436762562</c:v>
                </c:pt>
                <c:pt idx="7">
                  <c:v>4.9852416912638482</c:v>
                </c:pt>
                <c:pt idx="8">
                  <c:v>5.9100884548669343</c:v>
                </c:pt>
                <c:pt idx="9">
                  <c:v>6.6235061337554413</c:v>
                </c:pt>
                <c:pt idx="10">
                  <c:v>7.641171673929108</c:v>
                </c:pt>
                <c:pt idx="11">
                  <c:v>9.6586513563797478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3-418C-82C1-48420E8B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4752239"/>
        <c:axId val="1954753199"/>
      </c:lineChart>
      <c:catAx>
        <c:axId val="195475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54753199"/>
        <c:crosses val="autoZero"/>
        <c:auto val="1"/>
        <c:lblAlgn val="ctr"/>
        <c:lblOffset val="100"/>
        <c:noMultiLvlLbl val="0"/>
      </c:catAx>
      <c:valAx>
        <c:axId val="19547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5475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11141</xdr:colOff>
      <xdr:row>0</xdr:row>
      <xdr:rowOff>22280</xdr:rowOff>
    </xdr:from>
    <xdr:to>
      <xdr:col>3</xdr:col>
      <xdr:colOff>198521</xdr:colOff>
      <xdr:row>0</xdr:row>
      <xdr:rowOff>434473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2DBE6A-F99E-BB4B-8351-60812FBF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1" y="22280"/>
          <a:ext cx="2638480" cy="412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752475</xdr:colOff>
      <xdr:row>0</xdr:row>
      <xdr:rowOff>390525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2A5F8D-ED47-5740-AA67-33CC3FD149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53" t="32967" r="48361" b="1635"/>
        <a:stretch/>
      </xdr:blipFill>
      <xdr:spPr>
        <a:xfrm>
          <a:off x="0" y="0"/>
          <a:ext cx="752475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799653</xdr:colOff>
      <xdr:row>0</xdr:row>
      <xdr:rowOff>412193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ECCE7C-A1B4-204B-8C70-691F217C2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641153" cy="412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4</xdr:row>
      <xdr:rowOff>9524</xdr:rowOff>
    </xdr:from>
    <xdr:to>
      <xdr:col>14</xdr:col>
      <xdr:colOff>495300</xdr:colOff>
      <xdr:row>17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7A9F05-0F5D-30D0-CA63-45178CCB3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233361</xdr:colOff>
      <xdr:row>2</xdr:row>
      <xdr:rowOff>95250</xdr:rowOff>
    </xdr:from>
    <xdr:to>
      <xdr:col>24</xdr:col>
      <xdr:colOff>276225</xdr:colOff>
      <xdr:row>19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6450D7-FA8A-D93D-1CD0-B4920A7CE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C6E3-A39C-2E46-B0A7-616B93E12013}">
  <dimension ref="A1:M20"/>
  <sheetViews>
    <sheetView showGridLines="0" tabSelected="1" zoomScaleNormal="100" workbookViewId="0">
      <selection activeCell="C24" sqref="C24"/>
    </sheetView>
  </sheetViews>
  <sheetFormatPr defaultColWidth="8.875" defaultRowHeight="12.75" x14ac:dyDescent="0.2"/>
  <cols>
    <col min="1" max="1" width="11.875" style="4" customWidth="1"/>
    <col min="2" max="2" width="7.5" style="10" customWidth="1"/>
    <col min="3" max="4" width="12.875" style="24" customWidth="1"/>
    <col min="5" max="5" width="9.875" style="24" customWidth="1"/>
    <col min="6" max="7" width="12.875" style="24" customWidth="1"/>
    <col min="8" max="9" width="15.625" style="4" customWidth="1"/>
    <col min="10" max="16384" width="8.875" style="4"/>
  </cols>
  <sheetData>
    <row r="1" spans="1:13" ht="39" customHeight="1" x14ac:dyDescent="0.2">
      <c r="A1" s="1"/>
      <c r="B1" s="66"/>
      <c r="C1" s="66"/>
      <c r="D1" s="66"/>
      <c r="E1" s="66"/>
      <c r="F1" s="66"/>
      <c r="G1" s="66"/>
      <c r="H1" s="66"/>
      <c r="I1" s="2"/>
      <c r="J1" s="3"/>
    </row>
    <row r="2" spans="1:13" ht="15.75" customHeight="1" x14ac:dyDescent="0.2">
      <c r="A2" s="5"/>
      <c r="B2" s="69" t="s">
        <v>24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4" spans="1:13" x14ac:dyDescent="0.2">
      <c r="B4" s="25"/>
      <c r="C4" s="67" t="s">
        <v>4</v>
      </c>
      <c r="D4" s="67"/>
      <c r="E4" s="68"/>
      <c r="F4" s="67" t="s">
        <v>5</v>
      </c>
      <c r="G4" s="67"/>
    </row>
    <row r="5" spans="1:13" s="27" customFormat="1" x14ac:dyDescent="0.2">
      <c r="B5" s="28"/>
      <c r="C5" s="29" t="s">
        <v>6</v>
      </c>
      <c r="D5" s="30" t="s">
        <v>7</v>
      </c>
      <c r="E5" s="31" t="s">
        <v>8</v>
      </c>
      <c r="F5" s="31" t="s">
        <v>6</v>
      </c>
      <c r="G5" s="30" t="s">
        <v>7</v>
      </c>
    </row>
    <row r="6" spans="1:13" ht="20.100000000000001" customHeight="1" x14ac:dyDescent="0.2">
      <c r="B6" s="7" t="s">
        <v>9</v>
      </c>
      <c r="C6" s="11">
        <v>1302545</v>
      </c>
      <c r="D6" s="12">
        <v>64586</v>
      </c>
      <c r="E6" s="13">
        <f t="shared" ref="E6:E17" si="0">SUM(C6:D6)</f>
        <v>1367131</v>
      </c>
      <c r="F6" s="14">
        <f>C6/E6*100</f>
        <v>95.275800197640166</v>
      </c>
      <c r="G6" s="15">
        <f>D6/E6*100</f>
        <v>4.7241998023598324</v>
      </c>
    </row>
    <row r="7" spans="1:13" ht="20.100000000000001" customHeight="1" x14ac:dyDescent="0.2">
      <c r="B7" s="7" t="s">
        <v>10</v>
      </c>
      <c r="C7" s="11">
        <v>1254287</v>
      </c>
      <c r="D7" s="12">
        <v>57513</v>
      </c>
      <c r="E7" s="13">
        <f t="shared" si="0"/>
        <v>1311800</v>
      </c>
      <c r="F7" s="14">
        <v>95.615718859582259</v>
      </c>
      <c r="G7" s="26">
        <v>4.3842811404177464</v>
      </c>
    </row>
    <row r="8" spans="1:13" ht="20.100000000000001" customHeight="1" x14ac:dyDescent="0.2">
      <c r="B8" s="7" t="s">
        <v>11</v>
      </c>
      <c r="C8" s="11">
        <v>1236840</v>
      </c>
      <c r="D8" s="12">
        <v>50608</v>
      </c>
      <c r="E8" s="13">
        <f t="shared" si="0"/>
        <v>1287448</v>
      </c>
      <c r="F8" s="14">
        <v>96.069122791755476</v>
      </c>
      <c r="G8" s="15">
        <v>3.9308772082445271</v>
      </c>
    </row>
    <row r="9" spans="1:13" ht="20.100000000000001" customHeight="1" x14ac:dyDescent="0.2">
      <c r="B9" s="7" t="s">
        <v>12</v>
      </c>
      <c r="C9" s="11">
        <v>1219972</v>
      </c>
      <c r="D9" s="12">
        <v>47046</v>
      </c>
      <c r="E9" s="13">
        <f t="shared" si="0"/>
        <v>1267018</v>
      </c>
      <c r="F9" s="14">
        <v>96.28687200971099</v>
      </c>
      <c r="G9" s="15">
        <v>3.7131279902890095</v>
      </c>
    </row>
    <row r="10" spans="1:13" ht="20.100000000000001" customHeight="1" x14ac:dyDescent="0.2">
      <c r="B10" s="7" t="s">
        <v>13</v>
      </c>
      <c r="C10" s="11">
        <v>1198078</v>
      </c>
      <c r="D10" s="12">
        <v>45310</v>
      </c>
      <c r="E10" s="13">
        <f t="shared" si="0"/>
        <v>1243388</v>
      </c>
      <c r="F10" s="14">
        <v>96.355924297162275</v>
      </c>
      <c r="G10" s="15">
        <v>3.6440757028377306</v>
      </c>
    </row>
    <row r="11" spans="1:13" ht="20.100000000000001" customHeight="1" x14ac:dyDescent="0.2">
      <c r="B11" s="7" t="s">
        <v>14</v>
      </c>
      <c r="C11" s="11">
        <v>1183457</v>
      </c>
      <c r="D11" s="12">
        <v>48063</v>
      </c>
      <c r="E11" s="13">
        <f t="shared" si="0"/>
        <v>1231520</v>
      </c>
      <c r="F11" s="14">
        <v>96.097261920228661</v>
      </c>
      <c r="G11" s="15">
        <v>3.9027380797713396</v>
      </c>
    </row>
    <row r="12" spans="1:13" ht="20.100000000000001" customHeight="1" x14ac:dyDescent="0.2">
      <c r="B12" s="8" t="s">
        <v>20</v>
      </c>
      <c r="C12" s="16">
        <v>1160810</v>
      </c>
      <c r="D12" s="17">
        <v>55200</v>
      </c>
      <c r="E12" s="13">
        <f t="shared" si="0"/>
        <v>1216010</v>
      </c>
      <c r="F12" s="18">
        <v>95.460563646680541</v>
      </c>
      <c r="G12" s="19">
        <v>4.5394363533194628</v>
      </c>
      <c r="H12" s="6"/>
      <c r="I12" s="6"/>
      <c r="J12" s="6"/>
    </row>
    <row r="13" spans="1:13" ht="21" customHeight="1" x14ac:dyDescent="0.2">
      <c r="B13" s="8" t="s">
        <v>21</v>
      </c>
      <c r="C13" s="16">
        <v>1139494</v>
      </c>
      <c r="D13" s="17">
        <v>66494</v>
      </c>
      <c r="E13" s="13">
        <f t="shared" si="0"/>
        <v>1205988</v>
      </c>
      <c r="F13" s="18">
        <v>94.486346464475602</v>
      </c>
      <c r="G13" s="19">
        <v>5.5136535355243996</v>
      </c>
    </row>
    <row r="14" spans="1:13" ht="18.95" customHeight="1" x14ac:dyDescent="0.2">
      <c r="B14" s="8" t="s">
        <v>22</v>
      </c>
      <c r="C14" s="16">
        <v>1114081</v>
      </c>
      <c r="D14" s="17">
        <v>81703</v>
      </c>
      <c r="E14" s="13">
        <f t="shared" si="0"/>
        <v>1195784</v>
      </c>
      <c r="F14" s="18">
        <v>93.167411505756888</v>
      </c>
      <c r="G14" s="19">
        <v>6.8325884942431072</v>
      </c>
    </row>
    <row r="15" spans="1:13" ht="20.100000000000001" customHeight="1" x14ac:dyDescent="0.2">
      <c r="B15" s="48" t="s">
        <v>23</v>
      </c>
      <c r="C15" s="49">
        <v>1088653</v>
      </c>
      <c r="D15" s="50">
        <v>86720</v>
      </c>
      <c r="E15" s="51">
        <f t="shared" si="0"/>
        <v>1175373</v>
      </c>
      <c r="F15" s="52">
        <v>92.6</v>
      </c>
      <c r="G15" s="53">
        <v>7.4</v>
      </c>
    </row>
    <row r="16" spans="1:13" ht="20.100000000000001" customHeight="1" x14ac:dyDescent="0.2">
      <c r="B16" s="8" t="s">
        <v>27</v>
      </c>
      <c r="C16" s="16">
        <v>1069888</v>
      </c>
      <c r="D16" s="17">
        <v>103783</v>
      </c>
      <c r="E16" s="13">
        <f t="shared" si="0"/>
        <v>1173671</v>
      </c>
      <c r="F16" s="18">
        <v>91.157402713366864</v>
      </c>
      <c r="G16" s="19">
        <v>8.8425972866331364</v>
      </c>
    </row>
    <row r="17" spans="2:7" ht="20.100000000000001" customHeight="1" thickBot="1" x14ac:dyDescent="0.25">
      <c r="B17" s="9" t="s">
        <v>28</v>
      </c>
      <c r="C17" s="20">
        <v>1052253</v>
      </c>
      <c r="D17" s="21">
        <v>137661</v>
      </c>
      <c r="E17" s="13">
        <f t="shared" si="0"/>
        <v>1189914</v>
      </c>
      <c r="F17" s="22">
        <v>88.431012661419231</v>
      </c>
      <c r="G17" s="23">
        <v>11.568987338580772</v>
      </c>
    </row>
    <row r="18" spans="2:7" x14ac:dyDescent="0.2">
      <c r="B18" s="65" t="s">
        <v>19</v>
      </c>
      <c r="C18" s="65"/>
      <c r="D18" s="65"/>
      <c r="E18" s="65"/>
      <c r="F18" s="65"/>
      <c r="G18" s="65"/>
    </row>
    <row r="19" spans="2:7" ht="39" customHeight="1" x14ac:dyDescent="0.2">
      <c r="B19" s="63" t="s">
        <v>26</v>
      </c>
      <c r="C19" s="63"/>
      <c r="D19" s="63"/>
      <c r="E19" s="63"/>
      <c r="F19" s="63"/>
      <c r="G19" s="63"/>
    </row>
    <row r="20" spans="2:7" x14ac:dyDescent="0.2">
      <c r="B20" s="64" t="s">
        <v>25</v>
      </c>
      <c r="C20" s="64"/>
      <c r="D20" s="64"/>
      <c r="E20" s="64"/>
      <c r="F20" s="64"/>
      <c r="G20" s="64"/>
    </row>
  </sheetData>
  <mergeCells count="7">
    <mergeCell ref="B19:G19"/>
    <mergeCell ref="B20:G20"/>
    <mergeCell ref="B18:G18"/>
    <mergeCell ref="B1:H1"/>
    <mergeCell ref="C4:E4"/>
    <mergeCell ref="F4:G4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F1A7-191F-344C-BBD4-027F142835C8}">
  <dimension ref="A1:AB20"/>
  <sheetViews>
    <sheetView showGridLines="0" zoomScaleNormal="100" workbookViewId="0">
      <selection activeCell="D27" sqref="D27"/>
    </sheetView>
  </sheetViews>
  <sheetFormatPr defaultColWidth="8.875" defaultRowHeight="12.75" x14ac:dyDescent="0.2"/>
  <cols>
    <col min="1" max="1" width="11.5" style="4" customWidth="1"/>
    <col min="2" max="3" width="12.625" style="10" customWidth="1"/>
    <col min="4" max="27" width="7.625" style="24" bestFit="1" customWidth="1"/>
    <col min="28" max="16384" width="8.875" style="4"/>
  </cols>
  <sheetData>
    <row r="1" spans="1:28" ht="39" customHeight="1" x14ac:dyDescent="0.2">
      <c r="A1" s="1"/>
      <c r="B1" s="66" t="s">
        <v>3</v>
      </c>
      <c r="C1" s="66"/>
      <c r="D1" s="66"/>
      <c r="E1" s="66"/>
      <c r="F1" s="66"/>
      <c r="G1" s="66"/>
      <c r="H1" s="66"/>
      <c r="I1" s="66"/>
      <c r="J1" s="66"/>
      <c r="K1" s="34"/>
      <c r="L1" s="35"/>
    </row>
    <row r="2" spans="1:28" ht="15.75" customHeight="1" x14ac:dyDescent="0.2">
      <c r="A2" s="5"/>
      <c r="B2" s="75" t="s">
        <v>29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4" spans="1:28" s="24" customFormat="1" x14ac:dyDescent="0.25">
      <c r="B4" s="25"/>
      <c r="C4" s="25"/>
      <c r="D4" s="67" t="s">
        <v>4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70" t="s">
        <v>15</v>
      </c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8" s="24" customFormat="1" ht="14.25" customHeight="1" x14ac:dyDescent="0.25">
      <c r="B5" s="28" t="s">
        <v>16</v>
      </c>
      <c r="C5" s="28" t="s">
        <v>17</v>
      </c>
      <c r="D5" s="30" t="s">
        <v>9</v>
      </c>
      <c r="E5" s="30" t="s">
        <v>10</v>
      </c>
      <c r="F5" s="30" t="s">
        <v>11</v>
      </c>
      <c r="G5" s="30" t="s">
        <v>12</v>
      </c>
      <c r="H5" s="30" t="s">
        <v>13</v>
      </c>
      <c r="I5" s="30" t="s">
        <v>14</v>
      </c>
      <c r="J5" s="30" t="s">
        <v>20</v>
      </c>
      <c r="K5" s="30" t="s">
        <v>21</v>
      </c>
      <c r="L5" s="30" t="s">
        <v>22</v>
      </c>
      <c r="M5" s="54" t="s">
        <v>23</v>
      </c>
      <c r="N5" s="30" t="s">
        <v>27</v>
      </c>
      <c r="O5" s="29" t="s">
        <v>28</v>
      </c>
      <c r="P5" s="54" t="s">
        <v>9</v>
      </c>
      <c r="Q5" s="54" t="s">
        <v>10</v>
      </c>
      <c r="R5" s="54" t="s">
        <v>11</v>
      </c>
      <c r="S5" s="54" t="s">
        <v>12</v>
      </c>
      <c r="T5" s="54" t="s">
        <v>13</v>
      </c>
      <c r="U5" s="54" t="s">
        <v>14</v>
      </c>
      <c r="V5" s="54" t="s">
        <v>20</v>
      </c>
      <c r="W5" s="54" t="s">
        <v>21</v>
      </c>
      <c r="X5" s="54" t="s">
        <v>22</v>
      </c>
      <c r="Y5" s="54" t="s">
        <v>23</v>
      </c>
      <c r="Z5" s="54" t="s">
        <v>27</v>
      </c>
      <c r="AA5" s="54" t="s">
        <v>28</v>
      </c>
    </row>
    <row r="6" spans="1:28" ht="20.100000000000001" customHeight="1" x14ac:dyDescent="0.2">
      <c r="B6" s="72" t="s">
        <v>0</v>
      </c>
      <c r="C6" s="7" t="s">
        <v>7</v>
      </c>
      <c r="D6" s="12">
        <v>15179</v>
      </c>
      <c r="E6" s="12">
        <v>13456</v>
      </c>
      <c r="F6" s="36">
        <v>12278</v>
      </c>
      <c r="G6" s="36">
        <v>12187</v>
      </c>
      <c r="H6" s="36">
        <v>12200</v>
      </c>
      <c r="I6" s="12">
        <v>13622</v>
      </c>
      <c r="J6" s="36">
        <v>16781</v>
      </c>
      <c r="K6" s="12">
        <v>21581</v>
      </c>
      <c r="L6" s="36">
        <v>27544</v>
      </c>
      <c r="M6" s="55">
        <v>28808</v>
      </c>
      <c r="N6" s="36">
        <v>35529</v>
      </c>
      <c r="O6" s="37">
        <v>48359</v>
      </c>
      <c r="P6" s="53">
        <f>D6/D8*100</f>
        <v>3.4379041445555001</v>
      </c>
      <c r="Q6" s="53">
        <v>3.2566368254567544</v>
      </c>
      <c r="R6" s="53">
        <v>3.0844131375199089</v>
      </c>
      <c r="S6" s="53">
        <v>3.1110158090759872</v>
      </c>
      <c r="T6" s="53">
        <v>3.1903932551948495</v>
      </c>
      <c r="U6" s="53">
        <v>3.5924132620230598</v>
      </c>
      <c r="V6" s="53">
        <v>4.4535208053014443</v>
      </c>
      <c r="W6" s="53">
        <v>5.8267027736303971</v>
      </c>
      <c r="X6" s="53">
        <v>7.5551812952758173</v>
      </c>
      <c r="Y6" s="53">
        <v>8.1705352483379841</v>
      </c>
      <c r="Z6" s="53">
        <v>10.041064105788823</v>
      </c>
      <c r="AA6" s="53">
        <v>13.165539114928604</v>
      </c>
      <c r="AB6" s="32"/>
    </row>
    <row r="7" spans="1:28" ht="20.100000000000001" customHeight="1" x14ac:dyDescent="0.2">
      <c r="B7" s="72"/>
      <c r="C7" s="7" t="s">
        <v>6</v>
      </c>
      <c r="D7" s="12">
        <v>426340</v>
      </c>
      <c r="E7" s="12">
        <v>399731</v>
      </c>
      <c r="F7" s="36">
        <v>385788</v>
      </c>
      <c r="G7" s="36">
        <v>379550</v>
      </c>
      <c r="H7" s="36">
        <v>370198</v>
      </c>
      <c r="I7" s="12">
        <v>365566</v>
      </c>
      <c r="J7" s="36">
        <v>360022</v>
      </c>
      <c r="K7" s="12">
        <v>348800</v>
      </c>
      <c r="L7" s="36">
        <v>337027</v>
      </c>
      <c r="M7" s="50">
        <v>323776</v>
      </c>
      <c r="N7" s="36">
        <v>318308</v>
      </c>
      <c r="O7" s="37">
        <v>318956</v>
      </c>
      <c r="P7" s="53">
        <f>D7/D8*100</f>
        <v>96.562095855444497</v>
      </c>
      <c r="Q7" s="53">
        <v>96.743363174543248</v>
      </c>
      <c r="R7" s="53">
        <f>100-R6</f>
        <v>96.915586862480097</v>
      </c>
      <c r="S7" s="53">
        <v>96.888984190924006</v>
      </c>
      <c r="T7" s="53">
        <v>96.809606744805151</v>
      </c>
      <c r="U7" s="53">
        <v>96.407586737976942</v>
      </c>
      <c r="V7" s="53">
        <v>95.546479194698563</v>
      </c>
      <c r="W7" s="53">
        <v>94.173297226369598</v>
      </c>
      <c r="X7" s="53">
        <v>92.444818704724184</v>
      </c>
      <c r="Y7" s="53">
        <v>91.829464751662016</v>
      </c>
      <c r="Z7" s="53">
        <v>89.95893589421118</v>
      </c>
      <c r="AA7" s="53">
        <v>86.834460885071394</v>
      </c>
      <c r="AB7" s="32"/>
    </row>
    <row r="8" spans="1:28" ht="20.100000000000001" customHeight="1" thickBot="1" x14ac:dyDescent="0.25">
      <c r="B8" s="73"/>
      <c r="C8" s="9" t="s">
        <v>8</v>
      </c>
      <c r="D8" s="21">
        <f t="shared" ref="D8" si="0">SUM(D6:D7)</f>
        <v>441519</v>
      </c>
      <c r="E8" s="21">
        <f>+E7+E6</f>
        <v>413187</v>
      </c>
      <c r="F8" s="38">
        <f>+F6+F7</f>
        <v>398066</v>
      </c>
      <c r="G8" s="38">
        <f>+G7+G6</f>
        <v>391737</v>
      </c>
      <c r="H8" s="38">
        <f>+H7+H6</f>
        <v>382398</v>
      </c>
      <c r="I8" s="21">
        <f>+I7+I6</f>
        <v>379188</v>
      </c>
      <c r="J8" s="21">
        <f t="shared" ref="J8:O8" si="1">+J7+J6</f>
        <v>376803</v>
      </c>
      <c r="K8" s="21">
        <f t="shared" si="1"/>
        <v>370381</v>
      </c>
      <c r="L8" s="21">
        <f t="shared" si="1"/>
        <v>364571</v>
      </c>
      <c r="M8" s="56">
        <v>352584</v>
      </c>
      <c r="N8" s="21">
        <f t="shared" si="1"/>
        <v>353837</v>
      </c>
      <c r="O8" s="20">
        <f t="shared" si="1"/>
        <v>367315</v>
      </c>
      <c r="P8" s="59">
        <f>+P6+P7</f>
        <v>100</v>
      </c>
      <c r="Q8" s="59">
        <f>+Q7+Q6</f>
        <v>100</v>
      </c>
      <c r="R8" s="59">
        <f t="shared" ref="R8:AA8" si="2">+R7+R6</f>
        <v>100</v>
      </c>
      <c r="S8" s="59">
        <f t="shared" si="2"/>
        <v>100</v>
      </c>
      <c r="T8" s="59">
        <f t="shared" si="2"/>
        <v>100</v>
      </c>
      <c r="U8" s="59">
        <f t="shared" si="2"/>
        <v>100</v>
      </c>
      <c r="V8" s="59">
        <f t="shared" si="2"/>
        <v>100</v>
      </c>
      <c r="W8" s="59">
        <f t="shared" si="2"/>
        <v>100</v>
      </c>
      <c r="X8" s="59">
        <f t="shared" si="2"/>
        <v>100</v>
      </c>
      <c r="Y8" s="59">
        <f t="shared" si="2"/>
        <v>100</v>
      </c>
      <c r="Z8" s="59">
        <f t="shared" si="2"/>
        <v>100</v>
      </c>
      <c r="AA8" s="59">
        <f t="shared" si="2"/>
        <v>100</v>
      </c>
      <c r="AB8" s="32"/>
    </row>
    <row r="9" spans="1:28" ht="20.100000000000001" customHeight="1" x14ac:dyDescent="0.2">
      <c r="B9" s="74" t="s">
        <v>1</v>
      </c>
      <c r="C9" s="33" t="s">
        <v>7</v>
      </c>
      <c r="D9" s="39">
        <v>11100</v>
      </c>
      <c r="E9" s="39">
        <v>9441</v>
      </c>
      <c r="F9" s="40">
        <v>8509</v>
      </c>
      <c r="G9" s="40">
        <v>7746</v>
      </c>
      <c r="H9" s="40">
        <v>7584</v>
      </c>
      <c r="I9" s="39">
        <v>8116</v>
      </c>
      <c r="J9" s="40">
        <v>9370</v>
      </c>
      <c r="K9" s="39">
        <v>11407</v>
      </c>
      <c r="L9" s="40">
        <v>14025</v>
      </c>
      <c r="M9" s="57">
        <v>14586</v>
      </c>
      <c r="N9" s="39">
        <v>17438</v>
      </c>
      <c r="O9" s="41">
        <v>23726</v>
      </c>
      <c r="P9" s="60">
        <f>D9/D11*100</f>
        <v>4.6852444346893813</v>
      </c>
      <c r="Q9" s="60">
        <f>100-Q10</f>
        <v>4.0596149794245804</v>
      </c>
      <c r="R9" s="60">
        <v>3.6866459277488453</v>
      </c>
      <c r="S9" s="60">
        <v>3.5299747077722334</v>
      </c>
      <c r="T9" s="60">
        <v>3.5797731488692843</v>
      </c>
      <c r="U9" s="60">
        <v>3.9213791504000617</v>
      </c>
      <c r="V9" s="60">
        <v>4.6288977591589928</v>
      </c>
      <c r="W9" s="60">
        <v>5.6450734893848669</v>
      </c>
      <c r="X9" s="60">
        <v>6.9911420610036341</v>
      </c>
      <c r="Y9" s="60">
        <v>7.4355013840248319</v>
      </c>
      <c r="Z9" s="60">
        <v>8.8134359663797586</v>
      </c>
      <c r="AA9" s="60">
        <v>12.040048919359176</v>
      </c>
      <c r="AB9" s="32"/>
    </row>
    <row r="10" spans="1:28" ht="20.100000000000001" customHeight="1" x14ac:dyDescent="0.2">
      <c r="B10" s="72"/>
      <c r="C10" s="7" t="s">
        <v>6</v>
      </c>
      <c r="D10" s="12">
        <v>225814</v>
      </c>
      <c r="E10" s="12">
        <v>223118</v>
      </c>
      <c r="F10" s="36">
        <v>222297</v>
      </c>
      <c r="G10" s="36">
        <v>211689</v>
      </c>
      <c r="H10" s="36">
        <v>204273</v>
      </c>
      <c r="I10" s="12">
        <v>198852</v>
      </c>
      <c r="J10" s="36">
        <v>193054</v>
      </c>
      <c r="K10" s="12">
        <v>190663</v>
      </c>
      <c r="L10" s="36">
        <v>186586</v>
      </c>
      <c r="M10" s="50">
        <v>181581</v>
      </c>
      <c r="N10" s="12">
        <v>180419</v>
      </c>
      <c r="O10" s="11">
        <v>173333</v>
      </c>
      <c r="P10" s="53">
        <f>D10/D11*100</f>
        <v>95.31475556531062</v>
      </c>
      <c r="Q10" s="53">
        <v>95.94038502057542</v>
      </c>
      <c r="R10" s="53">
        <v>96.313354072251158</v>
      </c>
      <c r="S10" s="53">
        <v>96.47002529222776</v>
      </c>
      <c r="T10" s="53">
        <v>96.420226851130721</v>
      </c>
      <c r="U10" s="53">
        <v>96.078620849599943</v>
      </c>
      <c r="V10" s="53">
        <v>95.371102240841012</v>
      </c>
      <c r="W10" s="53">
        <v>94.35492651061513</v>
      </c>
      <c r="X10" s="53">
        <v>93.008857938996371</v>
      </c>
      <c r="Y10" s="53">
        <v>92.564498615975168</v>
      </c>
      <c r="Z10" s="53">
        <v>91.186564033620243</v>
      </c>
      <c r="AA10" s="53">
        <v>87.95995108064082</v>
      </c>
      <c r="AB10" s="32"/>
    </row>
    <row r="11" spans="1:28" ht="20.100000000000001" customHeight="1" thickBot="1" x14ac:dyDescent="0.25">
      <c r="B11" s="73"/>
      <c r="C11" s="44" t="s">
        <v>8</v>
      </c>
      <c r="D11" s="42">
        <f t="shared" ref="D11" si="3">SUM(D9:D10)</f>
        <v>236914</v>
      </c>
      <c r="E11" s="42">
        <f>+E10+E9</f>
        <v>232559</v>
      </c>
      <c r="F11" s="43">
        <f>+F10+F9</f>
        <v>230806</v>
      </c>
      <c r="G11" s="43">
        <f>+G10+G9</f>
        <v>219435</v>
      </c>
      <c r="H11" s="43">
        <f>+H10+H9</f>
        <v>211857</v>
      </c>
      <c r="I11" s="42">
        <f>+I10+I9</f>
        <v>206968</v>
      </c>
      <c r="J11" s="42">
        <f t="shared" ref="J11:O11" si="4">+J10+J9</f>
        <v>202424</v>
      </c>
      <c r="K11" s="42">
        <f t="shared" si="4"/>
        <v>202070</v>
      </c>
      <c r="L11" s="42">
        <f t="shared" si="4"/>
        <v>200611</v>
      </c>
      <c r="M11" s="58">
        <v>196167</v>
      </c>
      <c r="N11" s="42">
        <f t="shared" si="4"/>
        <v>197857</v>
      </c>
      <c r="O11" s="45">
        <f t="shared" si="4"/>
        <v>197059</v>
      </c>
      <c r="P11" s="61">
        <f>+P9+P10</f>
        <v>100</v>
      </c>
      <c r="Q11" s="61">
        <f>+Q10+Q9</f>
        <v>100</v>
      </c>
      <c r="R11" s="61">
        <f t="shared" ref="R11:AA11" si="5">+R10+R9</f>
        <v>100</v>
      </c>
      <c r="S11" s="61">
        <f t="shared" si="5"/>
        <v>100</v>
      </c>
      <c r="T11" s="61">
        <f t="shared" si="5"/>
        <v>100</v>
      </c>
      <c r="U11" s="61">
        <f t="shared" si="5"/>
        <v>100</v>
      </c>
      <c r="V11" s="61">
        <f t="shared" si="5"/>
        <v>100</v>
      </c>
      <c r="W11" s="61">
        <f t="shared" si="5"/>
        <v>100</v>
      </c>
      <c r="X11" s="61">
        <f t="shared" si="5"/>
        <v>100</v>
      </c>
      <c r="Y11" s="61">
        <f t="shared" si="5"/>
        <v>100</v>
      </c>
      <c r="Z11" s="61">
        <f t="shared" si="5"/>
        <v>100</v>
      </c>
      <c r="AA11" s="61">
        <f t="shared" si="5"/>
        <v>100</v>
      </c>
      <c r="AB11" s="32"/>
    </row>
    <row r="12" spans="1:28" ht="20.100000000000001" customHeight="1" x14ac:dyDescent="0.2">
      <c r="B12" s="76" t="s">
        <v>2</v>
      </c>
      <c r="C12" s="33" t="s">
        <v>7</v>
      </c>
      <c r="D12" s="39">
        <v>19948</v>
      </c>
      <c r="E12" s="39">
        <v>17438</v>
      </c>
      <c r="F12" s="40">
        <v>15123</v>
      </c>
      <c r="G12" s="40">
        <v>13871</v>
      </c>
      <c r="H12" s="40">
        <v>13069</v>
      </c>
      <c r="I12" s="39">
        <v>13485</v>
      </c>
      <c r="J12" s="40">
        <v>15332</v>
      </c>
      <c r="K12" s="39">
        <v>17900</v>
      </c>
      <c r="L12" s="40">
        <v>21633</v>
      </c>
      <c r="M12" s="57">
        <v>22404</v>
      </c>
      <c r="N12" s="39">
        <v>26827</v>
      </c>
      <c r="O12" s="41">
        <v>35362</v>
      </c>
      <c r="P12" s="60">
        <f>D12/D14*100</f>
        <v>5.2369463572664339</v>
      </c>
      <c r="Q12" s="60">
        <f>100-Q13</f>
        <v>4.8723107013132108</v>
      </c>
      <c r="R12" s="60">
        <v>4.3131058754409928</v>
      </c>
      <c r="S12" s="60">
        <v>3.9977058799794798</v>
      </c>
      <c r="T12" s="60">
        <v>3.8817274563383628</v>
      </c>
      <c r="U12" s="60">
        <v>4.0856207962188691</v>
      </c>
      <c r="V12" s="60">
        <v>4.7117249178705656</v>
      </c>
      <c r="W12" s="60">
        <v>5.585145385390633</v>
      </c>
      <c r="X12" s="60">
        <v>6.8122344998283797</v>
      </c>
      <c r="Y12" s="60">
        <v>7.2097236658760977</v>
      </c>
      <c r="Z12" s="60">
        <v>8.7091318137991713</v>
      </c>
      <c r="AA12" s="60">
        <v>11.307806933954119</v>
      </c>
      <c r="AB12" s="32"/>
    </row>
    <row r="13" spans="1:28" ht="20.100000000000001" customHeight="1" x14ac:dyDescent="0.2">
      <c r="B13" s="77"/>
      <c r="C13" s="7" t="s">
        <v>6</v>
      </c>
      <c r="D13" s="12">
        <v>360961</v>
      </c>
      <c r="E13" s="12">
        <v>340462</v>
      </c>
      <c r="F13" s="36">
        <v>335506</v>
      </c>
      <c r="G13" s="36">
        <v>333103</v>
      </c>
      <c r="H13" s="36">
        <v>323611</v>
      </c>
      <c r="I13" s="12">
        <v>316575</v>
      </c>
      <c r="J13" s="36">
        <v>310069</v>
      </c>
      <c r="K13" s="12">
        <v>302593</v>
      </c>
      <c r="L13" s="36">
        <v>295928</v>
      </c>
      <c r="M13" s="50">
        <v>288343</v>
      </c>
      <c r="N13" s="12">
        <v>281206</v>
      </c>
      <c r="O13" s="11">
        <v>277360</v>
      </c>
      <c r="P13" s="53">
        <f>D13/D14*100</f>
        <v>94.763053642733567</v>
      </c>
      <c r="Q13" s="53">
        <v>95.127689298686789</v>
      </c>
      <c r="R13" s="53">
        <v>95.686894124559004</v>
      </c>
      <c r="S13" s="53">
        <v>96.002294120020522</v>
      </c>
      <c r="T13" s="53">
        <v>96.118272543661632</v>
      </c>
      <c r="U13" s="53">
        <v>95.914379203781124</v>
      </c>
      <c r="V13" s="53">
        <v>95.288275082129431</v>
      </c>
      <c r="W13" s="53">
        <v>94.414854614609368</v>
      </c>
      <c r="X13" s="53">
        <v>93.187765500171622</v>
      </c>
      <c r="Y13" s="53">
        <v>92.790276334123902</v>
      </c>
      <c r="Z13" s="53">
        <v>91.290868186200825</v>
      </c>
      <c r="AA13" s="53">
        <v>88.692193066045874</v>
      </c>
      <c r="AB13" s="32"/>
    </row>
    <row r="14" spans="1:28" ht="20.100000000000001" customHeight="1" thickBot="1" x14ac:dyDescent="0.25">
      <c r="B14" s="77"/>
      <c r="C14" s="7" t="s">
        <v>8</v>
      </c>
      <c r="D14" s="12">
        <f t="shared" ref="D14" si="6">SUM(D12:D13)</f>
        <v>380909</v>
      </c>
      <c r="E14" s="12">
        <f>+E13+E12</f>
        <v>357900</v>
      </c>
      <c r="F14" s="36">
        <f>+F13+F12</f>
        <v>350629</v>
      </c>
      <c r="G14" s="36">
        <f>+G13+G12</f>
        <v>346974</v>
      </c>
      <c r="H14" s="36">
        <f>+H13+H12</f>
        <v>336680</v>
      </c>
      <c r="I14" s="12">
        <f>+I13+I12</f>
        <v>330060</v>
      </c>
      <c r="J14" s="12">
        <f t="shared" ref="J14:O14" si="7">+J13+J12</f>
        <v>325401</v>
      </c>
      <c r="K14" s="12">
        <f t="shared" si="7"/>
        <v>320493</v>
      </c>
      <c r="L14" s="12">
        <f t="shared" si="7"/>
        <v>317561</v>
      </c>
      <c r="M14" s="50">
        <v>310747</v>
      </c>
      <c r="N14" s="12">
        <f t="shared" si="7"/>
        <v>308033</v>
      </c>
      <c r="O14" s="11">
        <f t="shared" si="7"/>
        <v>312722</v>
      </c>
      <c r="P14" s="53">
        <f>+P13+P12</f>
        <v>100</v>
      </c>
      <c r="Q14" s="53">
        <f>+Q13+Q12</f>
        <v>100</v>
      </c>
      <c r="R14" s="53">
        <f t="shared" ref="R14:AA14" si="8">+R13+R12</f>
        <v>100</v>
      </c>
      <c r="S14" s="53">
        <f t="shared" si="8"/>
        <v>100</v>
      </c>
      <c r="T14" s="53">
        <f t="shared" si="8"/>
        <v>100</v>
      </c>
      <c r="U14" s="53">
        <f t="shared" si="8"/>
        <v>100</v>
      </c>
      <c r="V14" s="53">
        <f t="shared" si="8"/>
        <v>100</v>
      </c>
      <c r="W14" s="53">
        <f t="shared" si="8"/>
        <v>100</v>
      </c>
      <c r="X14" s="53">
        <f t="shared" si="8"/>
        <v>100</v>
      </c>
      <c r="Y14" s="53">
        <f t="shared" si="8"/>
        <v>100</v>
      </c>
      <c r="Z14" s="53">
        <f t="shared" si="8"/>
        <v>100</v>
      </c>
      <c r="AA14" s="53">
        <f t="shared" si="8"/>
        <v>100</v>
      </c>
      <c r="AB14" s="32"/>
    </row>
    <row r="15" spans="1:28" ht="21" customHeight="1" x14ac:dyDescent="0.2">
      <c r="B15" s="76" t="s">
        <v>18</v>
      </c>
      <c r="C15" s="33" t="s">
        <v>7</v>
      </c>
      <c r="D15" s="39">
        <v>18359</v>
      </c>
      <c r="E15" s="39">
        <v>17178</v>
      </c>
      <c r="F15" s="40">
        <v>14698</v>
      </c>
      <c r="G15" s="40">
        <v>13242</v>
      </c>
      <c r="H15" s="40">
        <v>12457</v>
      </c>
      <c r="I15" s="39">
        <v>12840</v>
      </c>
      <c r="J15" s="40">
        <v>13717</v>
      </c>
      <c r="K15" s="39">
        <v>15606</v>
      </c>
      <c r="L15" s="40">
        <v>18501</v>
      </c>
      <c r="M15" s="57">
        <v>20922</v>
      </c>
      <c r="N15" s="39">
        <v>23989</v>
      </c>
      <c r="O15" s="41">
        <v>30214</v>
      </c>
      <c r="P15" s="60">
        <f>D15/D17*100</f>
        <v>5.9663319359136855</v>
      </c>
      <c r="Q15" s="60">
        <f>100-Q16</f>
        <v>5.5744854845304559</v>
      </c>
      <c r="R15" s="60">
        <v>4.7728992326601656</v>
      </c>
      <c r="S15" s="60">
        <v>4.2872128260250202</v>
      </c>
      <c r="T15" s="60">
        <v>3.9868396206789503</v>
      </c>
      <c r="U15" s="60">
        <v>4.0722604216882754</v>
      </c>
      <c r="V15" s="60">
        <v>4.4052000436762562</v>
      </c>
      <c r="W15" s="60">
        <v>4.9852416912638482</v>
      </c>
      <c r="X15" s="60">
        <v>5.9100884548669343</v>
      </c>
      <c r="Y15" s="60">
        <v>6.6235061337554413</v>
      </c>
      <c r="Z15" s="60">
        <v>7.641171673929108</v>
      </c>
      <c r="AA15" s="60">
        <v>9.6586513563797478</v>
      </c>
      <c r="AB15" s="32"/>
    </row>
    <row r="16" spans="1:28" ht="21" customHeight="1" x14ac:dyDescent="0.2">
      <c r="B16" s="77"/>
      <c r="C16" s="7" t="s">
        <v>6</v>
      </c>
      <c r="D16" s="12">
        <v>289351</v>
      </c>
      <c r="E16" s="12">
        <v>290976</v>
      </c>
      <c r="F16" s="36">
        <v>293249</v>
      </c>
      <c r="G16" s="36">
        <v>295630</v>
      </c>
      <c r="H16" s="36">
        <v>299996</v>
      </c>
      <c r="I16" s="12">
        <v>302464</v>
      </c>
      <c r="J16" s="36">
        <v>297665</v>
      </c>
      <c r="K16" s="12">
        <v>297438</v>
      </c>
      <c r="L16" s="36">
        <v>294540</v>
      </c>
      <c r="M16" s="50">
        <v>294953</v>
      </c>
      <c r="N16" s="12">
        <v>289955</v>
      </c>
      <c r="O16" s="11">
        <v>282604</v>
      </c>
      <c r="P16" s="53">
        <f>D16/D17*100</f>
        <v>94.033668064086314</v>
      </c>
      <c r="Q16" s="53">
        <v>94.425514515469544</v>
      </c>
      <c r="R16" s="53">
        <v>95.227100767339834</v>
      </c>
      <c r="S16" s="53">
        <v>95.712787173974974</v>
      </c>
      <c r="T16" s="53">
        <v>96.01316037932105</v>
      </c>
      <c r="U16" s="53">
        <v>95.92773957831173</v>
      </c>
      <c r="V16" s="53">
        <v>95.59479995632374</v>
      </c>
      <c r="W16" s="53">
        <v>95.014758308736148</v>
      </c>
      <c r="X16" s="53">
        <v>94.089911545133063</v>
      </c>
      <c r="Y16" s="53">
        <v>93.376493866244559</v>
      </c>
      <c r="Z16" s="53">
        <v>92.358828326070892</v>
      </c>
      <c r="AA16" s="53">
        <v>90.34134864362025</v>
      </c>
      <c r="AB16" s="32"/>
    </row>
    <row r="17" spans="2:28" ht="21" customHeight="1" thickBot="1" x14ac:dyDescent="0.25">
      <c r="B17" s="78"/>
      <c r="C17" s="44" t="s">
        <v>8</v>
      </c>
      <c r="D17" s="42">
        <f t="shared" ref="D17" si="9">SUM(D15:D16)</f>
        <v>307710</v>
      </c>
      <c r="E17" s="42">
        <f>+E16+E15</f>
        <v>308154</v>
      </c>
      <c r="F17" s="43">
        <f>+F16+F15</f>
        <v>307947</v>
      </c>
      <c r="G17" s="43">
        <f>+G16+G15</f>
        <v>308872</v>
      </c>
      <c r="H17" s="43">
        <f>+H16+H15</f>
        <v>312453</v>
      </c>
      <c r="I17" s="42">
        <f>+I16+I15</f>
        <v>315304</v>
      </c>
      <c r="J17" s="42">
        <f t="shared" ref="J17:O17" si="10">+J16+J15</f>
        <v>311382</v>
      </c>
      <c r="K17" s="42">
        <f t="shared" si="10"/>
        <v>313044</v>
      </c>
      <c r="L17" s="42">
        <f t="shared" si="10"/>
        <v>313041</v>
      </c>
      <c r="M17" s="58">
        <v>315875</v>
      </c>
      <c r="N17" s="42">
        <f t="shared" si="10"/>
        <v>313944</v>
      </c>
      <c r="O17" s="45">
        <f t="shared" si="10"/>
        <v>312818</v>
      </c>
      <c r="P17" s="61">
        <f>+P16+P15</f>
        <v>100</v>
      </c>
      <c r="Q17" s="61">
        <f>+Q16+Q15</f>
        <v>100</v>
      </c>
      <c r="R17" s="61">
        <f t="shared" ref="R17:AA17" si="11">+R16+R15</f>
        <v>100</v>
      </c>
      <c r="S17" s="61">
        <f t="shared" si="11"/>
        <v>100</v>
      </c>
      <c r="T17" s="61">
        <f t="shared" si="11"/>
        <v>100</v>
      </c>
      <c r="U17" s="61">
        <f t="shared" si="11"/>
        <v>100</v>
      </c>
      <c r="V17" s="61">
        <f t="shared" si="11"/>
        <v>100</v>
      </c>
      <c r="W17" s="61">
        <f t="shared" si="11"/>
        <v>100</v>
      </c>
      <c r="X17" s="61">
        <f t="shared" si="11"/>
        <v>100</v>
      </c>
      <c r="Y17" s="61">
        <f t="shared" si="11"/>
        <v>100</v>
      </c>
      <c r="Z17" s="61">
        <f t="shared" si="11"/>
        <v>100</v>
      </c>
      <c r="AA17" s="61">
        <f t="shared" si="11"/>
        <v>100</v>
      </c>
      <c r="AB17" s="32"/>
    </row>
    <row r="18" spans="2:28" ht="12.75" customHeight="1" x14ac:dyDescent="0.2">
      <c r="B18" s="69" t="s">
        <v>19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2:28" ht="26.25" customHeight="1" x14ac:dyDescent="0.2">
      <c r="B19" s="64" t="s">
        <v>26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2:28" ht="12.75" customHeight="1" x14ac:dyDescent="0.2">
      <c r="B20" s="64" t="s">
        <v>25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</sheetData>
  <mergeCells count="11">
    <mergeCell ref="P4:AA4"/>
    <mergeCell ref="B18:O18"/>
    <mergeCell ref="B19:O19"/>
    <mergeCell ref="B20:O20"/>
    <mergeCell ref="B1:J1"/>
    <mergeCell ref="B6:B8"/>
    <mergeCell ref="B9:B11"/>
    <mergeCell ref="D4:O4"/>
    <mergeCell ref="B2:O2"/>
    <mergeCell ref="B12:B14"/>
    <mergeCell ref="B15:B17"/>
  </mergeCells>
  <phoneticPr fontId="4" type="noConversion"/>
  <pageMargins left="0.7" right="0.7" top="0.75" bottom="0.75" header="0.3" footer="0.3"/>
  <pageSetup paperSize="9" orientation="portrait" r:id="rId1"/>
  <ignoredErrors>
    <ignoredError sqref="F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83003-EE64-4C87-90F9-58339CF16BC7}">
  <dimension ref="A1:O46"/>
  <sheetViews>
    <sheetView workbookViewId="0">
      <selection activeCell="E22" sqref="E22"/>
    </sheetView>
  </sheetViews>
  <sheetFormatPr defaultRowHeight="15.75" x14ac:dyDescent="0.25"/>
  <cols>
    <col min="1" max="1" width="7.625" bestFit="1" customWidth="1"/>
    <col min="2" max="3" width="11" bestFit="1" customWidth="1"/>
  </cols>
  <sheetData>
    <row r="1" spans="1:5" x14ac:dyDescent="0.25">
      <c r="B1" t="s">
        <v>30</v>
      </c>
      <c r="C1" t="s">
        <v>31</v>
      </c>
    </row>
    <row r="2" spans="1:5" x14ac:dyDescent="0.25">
      <c r="A2" t="s">
        <v>9</v>
      </c>
      <c r="B2">
        <v>64586</v>
      </c>
      <c r="C2" s="46">
        <v>4.7241998023598324</v>
      </c>
    </row>
    <row r="3" spans="1:5" x14ac:dyDescent="0.25">
      <c r="A3" t="s">
        <v>10</v>
      </c>
      <c r="B3">
        <v>57513</v>
      </c>
      <c r="C3" s="46">
        <v>4.3842811404177464</v>
      </c>
    </row>
    <row r="4" spans="1:5" x14ac:dyDescent="0.25">
      <c r="A4" t="s">
        <v>11</v>
      </c>
      <c r="B4">
        <v>50608</v>
      </c>
      <c r="C4" s="46">
        <v>3.9308772082445271</v>
      </c>
    </row>
    <row r="5" spans="1:5" x14ac:dyDescent="0.25">
      <c r="A5" t="s">
        <v>12</v>
      </c>
      <c r="B5">
        <v>47046</v>
      </c>
      <c r="C5" s="46">
        <v>3.7131279902890095</v>
      </c>
    </row>
    <row r="6" spans="1:5" x14ac:dyDescent="0.25">
      <c r="A6" t="s">
        <v>13</v>
      </c>
      <c r="B6">
        <v>45310</v>
      </c>
      <c r="C6" s="46">
        <v>3.6440757028377306</v>
      </c>
      <c r="D6" s="46">
        <f>+C6-C2</f>
        <v>-1.0801240995221018</v>
      </c>
      <c r="E6">
        <f>+B6-B2</f>
        <v>-19276</v>
      </c>
    </row>
    <row r="7" spans="1:5" x14ac:dyDescent="0.25">
      <c r="A7" t="s">
        <v>14</v>
      </c>
      <c r="B7">
        <v>48063</v>
      </c>
      <c r="C7" s="46">
        <v>3.9027380797713396</v>
      </c>
      <c r="D7" s="47"/>
    </row>
    <row r="8" spans="1:5" x14ac:dyDescent="0.25">
      <c r="A8" t="s">
        <v>20</v>
      </c>
      <c r="B8">
        <v>55200</v>
      </c>
      <c r="C8" s="46">
        <v>4.5394363533194628</v>
      </c>
      <c r="D8" s="47"/>
    </row>
    <row r="9" spans="1:5" x14ac:dyDescent="0.25">
      <c r="A9" t="s">
        <v>21</v>
      </c>
      <c r="B9">
        <v>66494</v>
      </c>
      <c r="C9" s="46">
        <v>5.5136535355243996</v>
      </c>
      <c r="D9" s="47"/>
    </row>
    <row r="10" spans="1:5" x14ac:dyDescent="0.25">
      <c r="A10" t="s">
        <v>22</v>
      </c>
      <c r="B10">
        <v>81703</v>
      </c>
      <c r="C10" s="46">
        <v>6.8325884942431072</v>
      </c>
      <c r="D10" s="47"/>
    </row>
    <row r="11" spans="1:5" x14ac:dyDescent="0.25">
      <c r="A11" t="s">
        <v>23</v>
      </c>
      <c r="B11">
        <v>86720</v>
      </c>
      <c r="C11" s="46">
        <v>7.4</v>
      </c>
      <c r="D11" s="47"/>
    </row>
    <row r="12" spans="1:5" x14ac:dyDescent="0.25">
      <c r="A12" t="s">
        <v>27</v>
      </c>
      <c r="B12">
        <v>103783</v>
      </c>
      <c r="C12" s="46">
        <v>8.8425972866331364</v>
      </c>
      <c r="D12" s="47"/>
    </row>
    <row r="13" spans="1:5" x14ac:dyDescent="0.25">
      <c r="A13" t="s">
        <v>28</v>
      </c>
      <c r="B13">
        <v>137661</v>
      </c>
      <c r="C13" s="46">
        <v>11.568987338580772</v>
      </c>
      <c r="D13" s="47"/>
    </row>
    <row r="28" spans="1:15" x14ac:dyDescent="0.25">
      <c r="B28" t="s">
        <v>9</v>
      </c>
      <c r="C28" t="s">
        <v>10</v>
      </c>
      <c r="D28" t="s">
        <v>11</v>
      </c>
      <c r="E28" t="s">
        <v>12</v>
      </c>
      <c r="F28" t="s">
        <v>13</v>
      </c>
      <c r="G28" t="s">
        <v>14</v>
      </c>
      <c r="H28" t="s">
        <v>20</v>
      </c>
      <c r="I28" t="s">
        <v>21</v>
      </c>
      <c r="J28" t="s">
        <v>22</v>
      </c>
      <c r="K28" t="s">
        <v>23</v>
      </c>
      <c r="L28" t="s">
        <v>27</v>
      </c>
      <c r="M28" t="s">
        <v>28</v>
      </c>
    </row>
    <row r="29" spans="1:15" x14ac:dyDescent="0.25">
      <c r="A29" t="s">
        <v>0</v>
      </c>
      <c r="B29" s="46">
        <v>3.4379041445555001</v>
      </c>
      <c r="C29" s="46">
        <v>3.2566368254567544</v>
      </c>
      <c r="D29" s="46">
        <v>3.0844131375199089</v>
      </c>
      <c r="E29" s="46">
        <v>3.1110158090759872</v>
      </c>
      <c r="F29" s="46">
        <v>3.1903932551948495</v>
      </c>
      <c r="G29" s="46">
        <v>3.5924132620230598</v>
      </c>
      <c r="H29" s="46">
        <v>4.4535208053014443</v>
      </c>
      <c r="I29" s="46">
        <v>5.8267027736303971</v>
      </c>
      <c r="J29" s="46">
        <v>7.5551812952758173</v>
      </c>
      <c r="K29" s="46">
        <v>8.1705352483379841</v>
      </c>
      <c r="L29" s="46">
        <v>10.041064105788823</v>
      </c>
      <c r="M29" s="46">
        <v>13.165539114928604</v>
      </c>
      <c r="N29" s="46">
        <f>+M29-F29</f>
        <v>9.9751458597337539</v>
      </c>
      <c r="O29" s="46">
        <f>+M29-B29</f>
        <v>9.7276349703731047</v>
      </c>
    </row>
    <row r="30" spans="1:15" x14ac:dyDescent="0.25">
      <c r="A30" t="s">
        <v>1</v>
      </c>
      <c r="B30" s="46">
        <v>4.6852444346893813</v>
      </c>
      <c r="C30" s="46">
        <v>4.0596149794245804</v>
      </c>
      <c r="D30" s="46">
        <v>3.6866459277488453</v>
      </c>
      <c r="E30" s="46">
        <v>3.5299747077722334</v>
      </c>
      <c r="F30" s="46">
        <v>3.5797731488692843</v>
      </c>
      <c r="G30" s="46">
        <v>3.9213791504000617</v>
      </c>
      <c r="H30" s="46">
        <v>4.6288977591589928</v>
      </c>
      <c r="I30" s="46">
        <v>5.6450734893848669</v>
      </c>
      <c r="J30" s="46">
        <v>6.9911420610036341</v>
      </c>
      <c r="K30" s="46">
        <v>7.4355013840248319</v>
      </c>
      <c r="L30" s="46">
        <v>8.8134359663797586</v>
      </c>
      <c r="M30" s="46">
        <v>12.040048919359176</v>
      </c>
      <c r="N30" s="46">
        <f t="shared" ref="N30:N32" si="0">+M30-F30</f>
        <v>8.4602757704898917</v>
      </c>
      <c r="O30" s="46">
        <f t="shared" ref="O30:O32" si="1">+M30-B30</f>
        <v>7.3548044846697946</v>
      </c>
    </row>
    <row r="31" spans="1:15" x14ac:dyDescent="0.25">
      <c r="A31" t="s">
        <v>2</v>
      </c>
      <c r="B31" s="46">
        <v>5.2369463572664339</v>
      </c>
      <c r="C31" s="46">
        <v>4.8723107013132108</v>
      </c>
      <c r="D31" s="46">
        <v>4.3131058754409928</v>
      </c>
      <c r="E31" s="46">
        <v>3.9977058799794798</v>
      </c>
      <c r="F31" s="46">
        <v>3.8817274563383628</v>
      </c>
      <c r="G31" s="46">
        <v>4.0856207962188691</v>
      </c>
      <c r="H31" s="46">
        <v>4.7117249178705656</v>
      </c>
      <c r="I31" s="46">
        <v>5.585145385390633</v>
      </c>
      <c r="J31" s="46">
        <v>6.8122344998283797</v>
      </c>
      <c r="K31" s="46">
        <v>7.2097236658760977</v>
      </c>
      <c r="L31" s="46">
        <v>8.7091318137991713</v>
      </c>
      <c r="M31" s="46">
        <v>11.307806933954119</v>
      </c>
      <c r="N31" s="46">
        <f t="shared" si="0"/>
        <v>7.4260794776157564</v>
      </c>
      <c r="O31" s="46">
        <f t="shared" si="1"/>
        <v>6.0708605766876849</v>
      </c>
    </row>
    <row r="32" spans="1:15" x14ac:dyDescent="0.25">
      <c r="A32" t="s">
        <v>18</v>
      </c>
      <c r="B32" s="46">
        <v>5.9663319359136855</v>
      </c>
      <c r="C32" s="46">
        <v>5.5744854845304559</v>
      </c>
      <c r="D32" s="46">
        <v>4.7728992326601656</v>
      </c>
      <c r="E32" s="46">
        <v>4.2872128260250202</v>
      </c>
      <c r="F32" s="46">
        <v>3.9868396206789503</v>
      </c>
      <c r="G32" s="46">
        <v>4.0722604216882754</v>
      </c>
      <c r="H32" s="46">
        <v>4.4052000436762562</v>
      </c>
      <c r="I32" s="46">
        <v>4.9852416912638482</v>
      </c>
      <c r="J32" s="46">
        <v>5.9100884548669343</v>
      </c>
      <c r="K32" s="46">
        <v>6.6235061337554413</v>
      </c>
      <c r="L32" s="46">
        <v>7.641171673929108</v>
      </c>
      <c r="M32" s="46">
        <v>9.6586513563797478</v>
      </c>
      <c r="N32" s="46">
        <f t="shared" si="0"/>
        <v>5.671811735700798</v>
      </c>
      <c r="O32" s="46">
        <f t="shared" si="1"/>
        <v>3.6923194204660623</v>
      </c>
    </row>
    <row r="34" spans="2:6" x14ac:dyDescent="0.25">
      <c r="C34" t="s">
        <v>0</v>
      </c>
      <c r="D34" t="s">
        <v>1</v>
      </c>
      <c r="E34" t="s">
        <v>2</v>
      </c>
      <c r="F34" t="s">
        <v>18</v>
      </c>
    </row>
    <row r="35" spans="2:6" x14ac:dyDescent="0.25">
      <c r="B35" t="s">
        <v>9</v>
      </c>
      <c r="C35" s="46">
        <v>3.4379041445555001</v>
      </c>
      <c r="D35" s="46">
        <v>4.6852444346893813</v>
      </c>
      <c r="E35" s="46">
        <v>5.2369463572664339</v>
      </c>
      <c r="F35" s="46">
        <v>5.9663319359136855</v>
      </c>
    </row>
    <row r="36" spans="2:6" x14ac:dyDescent="0.25">
      <c r="B36" t="s">
        <v>10</v>
      </c>
      <c r="C36" s="46">
        <v>3.2566368254567544</v>
      </c>
      <c r="D36" s="46">
        <v>4.0596149794245804</v>
      </c>
      <c r="E36" s="46">
        <v>4.8723107013132108</v>
      </c>
      <c r="F36" s="46">
        <v>5.5744854845304559</v>
      </c>
    </row>
    <row r="37" spans="2:6" x14ac:dyDescent="0.25">
      <c r="B37" t="s">
        <v>11</v>
      </c>
      <c r="C37" s="46">
        <v>3.0844131375199089</v>
      </c>
      <c r="D37" s="46">
        <v>3.6866459277488453</v>
      </c>
      <c r="E37" s="46">
        <v>4.3131058754409928</v>
      </c>
      <c r="F37" s="46">
        <v>4.7728992326601656</v>
      </c>
    </row>
    <row r="38" spans="2:6" x14ac:dyDescent="0.25">
      <c r="B38" t="s">
        <v>12</v>
      </c>
      <c r="C38" s="46">
        <v>3.1110158090759872</v>
      </c>
      <c r="D38" s="46">
        <v>3.5299747077722334</v>
      </c>
      <c r="E38" s="46">
        <v>3.9977058799794798</v>
      </c>
      <c r="F38" s="46">
        <v>4.2872128260250202</v>
      </c>
    </row>
    <row r="39" spans="2:6" x14ac:dyDescent="0.25">
      <c r="B39" t="s">
        <v>13</v>
      </c>
      <c r="C39" s="46">
        <v>3.1903932551948495</v>
      </c>
      <c r="D39" s="46">
        <v>3.5797731488692843</v>
      </c>
      <c r="E39" s="46">
        <v>3.8817274563383628</v>
      </c>
      <c r="F39" s="46">
        <v>3.9868396206789503</v>
      </c>
    </row>
    <row r="40" spans="2:6" x14ac:dyDescent="0.25">
      <c r="B40" t="s">
        <v>14</v>
      </c>
      <c r="C40" s="46">
        <v>3.5924132620230598</v>
      </c>
      <c r="D40" s="46">
        <v>3.9213791504000617</v>
      </c>
      <c r="E40" s="46">
        <v>4.0856207962188691</v>
      </c>
      <c r="F40" s="46">
        <v>4.0722604216882754</v>
      </c>
    </row>
    <row r="41" spans="2:6" x14ac:dyDescent="0.25">
      <c r="B41" t="s">
        <v>20</v>
      </c>
      <c r="C41" s="46">
        <v>4.4535208053014443</v>
      </c>
      <c r="D41" s="46">
        <v>4.6288977591589928</v>
      </c>
      <c r="E41" s="46">
        <v>4.7117249178705656</v>
      </c>
      <c r="F41" s="46">
        <v>4.4052000436762562</v>
      </c>
    </row>
    <row r="42" spans="2:6" x14ac:dyDescent="0.25">
      <c r="B42" t="s">
        <v>21</v>
      </c>
      <c r="C42" s="46">
        <v>5.8267027736303971</v>
      </c>
      <c r="D42" s="46">
        <v>5.6450734893848669</v>
      </c>
      <c r="E42" s="46">
        <v>5.585145385390633</v>
      </c>
      <c r="F42" s="46">
        <v>4.9852416912638482</v>
      </c>
    </row>
    <row r="43" spans="2:6" x14ac:dyDescent="0.25">
      <c r="B43" t="s">
        <v>22</v>
      </c>
      <c r="C43" s="46">
        <v>7.5551812952758173</v>
      </c>
      <c r="D43" s="46">
        <v>6.9911420610036341</v>
      </c>
      <c r="E43" s="46">
        <v>6.8122344998283797</v>
      </c>
      <c r="F43" s="46">
        <v>5.9100884548669343</v>
      </c>
    </row>
    <row r="44" spans="2:6" x14ac:dyDescent="0.25">
      <c r="B44" t="s">
        <v>23</v>
      </c>
      <c r="C44" s="46">
        <v>8.1705352483379841</v>
      </c>
      <c r="D44" s="46">
        <v>7.4355013840248319</v>
      </c>
      <c r="E44" s="46">
        <v>7.2097236658760977</v>
      </c>
      <c r="F44" s="46">
        <v>6.6235061337554413</v>
      </c>
    </row>
    <row r="45" spans="2:6" x14ac:dyDescent="0.25">
      <c r="B45" t="s">
        <v>27</v>
      </c>
      <c r="C45" s="46">
        <v>10.041064105788823</v>
      </c>
      <c r="D45" s="46">
        <v>8.8134359663797586</v>
      </c>
      <c r="E45" s="46">
        <v>8.7091318137991713</v>
      </c>
      <c r="F45" s="46">
        <v>7.641171673929108</v>
      </c>
    </row>
    <row r="46" spans="2:6" x14ac:dyDescent="0.25">
      <c r="B46" t="s">
        <v>28</v>
      </c>
      <c r="C46" s="46">
        <v>13.165539114928604</v>
      </c>
      <c r="D46" s="46">
        <v>12.040048919359176</v>
      </c>
      <c r="E46" s="46">
        <v>11.307806933954119</v>
      </c>
      <c r="F46" s="46">
        <v>9.6586513563797478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Figura 1</vt:lpstr>
      <vt:lpstr>Figura 2</vt:lpstr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Filipa Cândido</dc:creator>
  <cp:lastModifiedBy>Adriana Albuquerque</cp:lastModifiedBy>
  <dcterms:created xsi:type="dcterms:W3CDTF">2019-08-17T13:14:13Z</dcterms:created>
  <dcterms:modified xsi:type="dcterms:W3CDTF">2026-01-06T14:07:56Z</dcterms:modified>
</cp:coreProperties>
</file>